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 tabRatio="393"/>
  </bookViews>
  <sheets>
    <sheet name="Avaliação Infraestrutura 2018.2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0" i="1"/>
  <c r="P146"/>
  <c r="E109"/>
  <c r="F109"/>
  <c r="G109"/>
  <c r="H109"/>
  <c r="D109"/>
  <c r="L150"/>
  <c r="N150"/>
  <c r="O150"/>
  <c r="O151"/>
  <c r="H144"/>
  <c r="G144"/>
  <c r="F144"/>
  <c r="E144"/>
  <c r="D144"/>
  <c r="E211"/>
  <c r="F211"/>
  <c r="G211"/>
  <c r="H211"/>
  <c r="D211"/>
  <c r="L205"/>
  <c r="O205"/>
  <c r="N205"/>
  <c r="M205"/>
  <c r="K205"/>
  <c r="J205"/>
  <c r="I205"/>
  <c r="E207"/>
  <c r="F207"/>
  <c r="G207"/>
  <c r="H207"/>
  <c r="D207"/>
  <c r="E202"/>
  <c r="F202"/>
  <c r="G202"/>
  <c r="H202"/>
  <c r="D202"/>
  <c r="E196"/>
  <c r="F196"/>
  <c r="G196"/>
  <c r="H196"/>
  <c r="D196"/>
  <c r="E189"/>
  <c r="F189"/>
  <c r="G189"/>
  <c r="H189"/>
  <c r="D189"/>
  <c r="E186"/>
  <c r="F186"/>
  <c r="G186"/>
  <c r="H186"/>
  <c r="D186"/>
  <c r="E180"/>
  <c r="F180"/>
  <c r="G180"/>
  <c r="H180"/>
  <c r="D180"/>
  <c r="E175"/>
  <c r="F175"/>
  <c r="G175"/>
  <c r="H175"/>
  <c r="D175"/>
  <c r="E168"/>
  <c r="F168"/>
  <c r="G168"/>
  <c r="H168"/>
  <c r="D168"/>
  <c r="E165"/>
  <c r="F165"/>
  <c r="G165"/>
  <c r="H165"/>
  <c r="D165"/>
  <c r="E160"/>
  <c r="F160"/>
  <c r="G160"/>
  <c r="H160"/>
  <c r="D160"/>
  <c r="E157"/>
  <c r="F157"/>
  <c r="G157"/>
  <c r="H157"/>
  <c r="D157"/>
  <c r="E154"/>
  <c r="F154"/>
  <c r="G154"/>
  <c r="H154"/>
  <c r="D154"/>
  <c r="E151"/>
  <c r="F151"/>
  <c r="G151"/>
  <c r="H151"/>
  <c r="D151"/>
  <c r="E148"/>
  <c r="F148"/>
  <c r="G148"/>
  <c r="H148"/>
  <c r="D148"/>
  <c r="E141"/>
  <c r="F141"/>
  <c r="G141"/>
  <c r="H141"/>
  <c r="D141"/>
  <c r="E135"/>
  <c r="F135"/>
  <c r="G135"/>
  <c r="H135"/>
  <c r="D135"/>
  <c r="E128"/>
  <c r="F128"/>
  <c r="G128"/>
  <c r="H128"/>
  <c r="D128"/>
  <c r="E123"/>
  <c r="F123"/>
  <c r="G123"/>
  <c r="H123"/>
  <c r="D123"/>
  <c r="D114"/>
  <c r="E114"/>
  <c r="F114"/>
  <c r="G114"/>
  <c r="H114"/>
  <c r="H105"/>
  <c r="G105"/>
  <c r="F105"/>
  <c r="E105"/>
  <c r="D105"/>
  <c r="H98"/>
  <c r="G98"/>
  <c r="F98"/>
  <c r="E98"/>
  <c r="D98"/>
  <c r="H91"/>
  <c r="G91"/>
  <c r="F91"/>
  <c r="E91"/>
  <c r="D91"/>
  <c r="H86"/>
  <c r="G86"/>
  <c r="F86"/>
  <c r="E86"/>
  <c r="D86"/>
  <c r="H80"/>
  <c r="G80"/>
  <c r="F80"/>
  <c r="E80"/>
  <c r="D80"/>
  <c r="H77"/>
  <c r="G77"/>
  <c r="F77"/>
  <c r="E77"/>
  <c r="D77"/>
  <c r="H73"/>
  <c r="G73"/>
  <c r="F73"/>
  <c r="E73"/>
  <c r="D73"/>
  <c r="H69"/>
  <c r="G69"/>
  <c r="F69"/>
  <c r="E69"/>
  <c r="D69"/>
  <c r="O47"/>
  <c r="N47"/>
  <c r="M47"/>
  <c r="L47"/>
  <c r="K47"/>
  <c r="J47"/>
  <c r="O41"/>
  <c r="N41"/>
  <c r="M41"/>
  <c r="L41"/>
  <c r="K41"/>
  <c r="J41"/>
  <c r="I44"/>
  <c r="I41"/>
  <c r="H63"/>
  <c r="G63"/>
  <c r="F63"/>
  <c r="E63"/>
  <c r="D63"/>
  <c r="H58"/>
  <c r="G58"/>
  <c r="F58"/>
  <c r="E58"/>
  <c r="D58"/>
  <c r="H51"/>
  <c r="G51"/>
  <c r="F51"/>
  <c r="E51"/>
  <c r="D51"/>
  <c r="H54"/>
  <c r="G54"/>
  <c r="F54"/>
  <c r="E54"/>
  <c r="D54"/>
  <c r="I51" l="1"/>
  <c r="I47"/>
  <c r="H44"/>
  <c r="G44"/>
  <c r="F44"/>
  <c r="E44"/>
  <c r="D44"/>
  <c r="H38"/>
  <c r="G38"/>
  <c r="F38"/>
  <c r="E38"/>
  <c r="D38"/>
  <c r="H35"/>
  <c r="G35"/>
  <c r="F35"/>
  <c r="E35"/>
  <c r="D35"/>
  <c r="I37"/>
  <c r="H28"/>
  <c r="G28"/>
  <c r="F28"/>
  <c r="E28"/>
  <c r="D28"/>
  <c r="H25"/>
  <c r="G25"/>
  <c r="F25"/>
  <c r="E25"/>
  <c r="D25"/>
  <c r="H15"/>
  <c r="G15"/>
  <c r="F15"/>
  <c r="E15"/>
  <c r="D15"/>
  <c r="H10"/>
  <c r="G10"/>
  <c r="F10"/>
  <c r="E10"/>
  <c r="D10"/>
  <c r="I134"/>
  <c r="M7"/>
  <c r="L7"/>
  <c r="K7"/>
  <c r="J7"/>
  <c r="I7"/>
  <c r="M210"/>
  <c r="M209"/>
  <c r="M206"/>
  <c r="M204"/>
  <c r="M201"/>
  <c r="M200"/>
  <c r="M199"/>
  <c r="M198"/>
  <c r="M195"/>
  <c r="M194"/>
  <c r="M193"/>
  <c r="M192"/>
  <c r="M191"/>
  <c r="M188"/>
  <c r="M185"/>
  <c r="M184"/>
  <c r="M183"/>
  <c r="M182"/>
  <c r="M179"/>
  <c r="M178"/>
  <c r="M177"/>
  <c r="M174"/>
  <c r="M173"/>
  <c r="M172"/>
  <c r="M171"/>
  <c r="M170"/>
  <c r="M167"/>
  <c r="M164"/>
  <c r="M163"/>
  <c r="M162"/>
  <c r="M159"/>
  <c r="M156"/>
  <c r="M150"/>
  <c r="M154"/>
  <c r="M153"/>
  <c r="M147"/>
  <c r="M146"/>
  <c r="M143"/>
  <c r="M140"/>
  <c r="M139"/>
  <c r="M138"/>
  <c r="M137"/>
  <c r="L210"/>
  <c r="L209"/>
  <c r="L206"/>
  <c r="L204"/>
  <c r="L201"/>
  <c r="L200"/>
  <c r="L199"/>
  <c r="L198"/>
  <c r="L195"/>
  <c r="L194"/>
  <c r="L193"/>
  <c r="L192"/>
  <c r="L191"/>
  <c r="L188"/>
  <c r="L185"/>
  <c r="L184"/>
  <c r="L183"/>
  <c r="L182"/>
  <c r="L179"/>
  <c r="L178"/>
  <c r="L177"/>
  <c r="L174"/>
  <c r="L173"/>
  <c r="L172"/>
  <c r="L171"/>
  <c r="L170"/>
  <c r="L167"/>
  <c r="L164"/>
  <c r="L163"/>
  <c r="L162"/>
  <c r="L159"/>
  <c r="L156"/>
  <c r="L153"/>
  <c r="L147"/>
  <c r="L146"/>
  <c r="L143"/>
  <c r="L140"/>
  <c r="L139"/>
  <c r="L138"/>
  <c r="L137"/>
  <c r="K210"/>
  <c r="K209"/>
  <c r="K206"/>
  <c r="K204"/>
  <c r="K201"/>
  <c r="K200"/>
  <c r="K199"/>
  <c r="K198"/>
  <c r="K195"/>
  <c r="K194"/>
  <c r="K193"/>
  <c r="K192"/>
  <c r="K191"/>
  <c r="K188"/>
  <c r="K185"/>
  <c r="K184"/>
  <c r="K183"/>
  <c r="K182"/>
  <c r="K179"/>
  <c r="K178"/>
  <c r="K177"/>
  <c r="K174"/>
  <c r="K173"/>
  <c r="K172"/>
  <c r="K171"/>
  <c r="K170"/>
  <c r="K167"/>
  <c r="K164"/>
  <c r="K163"/>
  <c r="K162"/>
  <c r="K159"/>
  <c r="K156"/>
  <c r="K153"/>
  <c r="K151"/>
  <c r="K150"/>
  <c r="K147"/>
  <c r="K146"/>
  <c r="K143"/>
  <c r="K140"/>
  <c r="K139"/>
  <c r="K138"/>
  <c r="K137"/>
  <c r="J210"/>
  <c r="J209"/>
  <c r="J206"/>
  <c r="J204"/>
  <c r="J201"/>
  <c r="J200"/>
  <c r="J199"/>
  <c r="J198"/>
  <c r="J195"/>
  <c r="J194"/>
  <c r="J193"/>
  <c r="J192"/>
  <c r="J191"/>
  <c r="J189"/>
  <c r="J188"/>
  <c r="J185"/>
  <c r="J184"/>
  <c r="J183"/>
  <c r="J182"/>
  <c r="J179"/>
  <c r="J178"/>
  <c r="J177"/>
  <c r="J174"/>
  <c r="J173"/>
  <c r="J172"/>
  <c r="J171"/>
  <c r="J170"/>
  <c r="J167"/>
  <c r="J164"/>
  <c r="J163"/>
  <c r="J162"/>
  <c r="J159"/>
  <c r="J157"/>
  <c r="J156"/>
  <c r="J153"/>
  <c r="J150"/>
  <c r="J148"/>
  <c r="J147"/>
  <c r="J146"/>
  <c r="J143"/>
  <c r="J140"/>
  <c r="J139"/>
  <c r="J138"/>
  <c r="J137"/>
  <c r="J196"/>
  <c r="K196"/>
  <c r="L196"/>
  <c r="M196"/>
  <c r="I191"/>
  <c r="I192"/>
  <c r="I193"/>
  <c r="I194"/>
  <c r="I195"/>
  <c r="J202"/>
  <c r="K202"/>
  <c r="L202"/>
  <c r="I198"/>
  <c r="I199"/>
  <c r="I200"/>
  <c r="I201"/>
  <c r="K207"/>
  <c r="L207"/>
  <c r="M207"/>
  <c r="I204"/>
  <c r="I206"/>
  <c r="K211"/>
  <c r="L211"/>
  <c r="M211"/>
  <c r="I209"/>
  <c r="I210"/>
  <c r="J180"/>
  <c r="K180"/>
  <c r="L180"/>
  <c r="M180"/>
  <c r="I177"/>
  <c r="I178"/>
  <c r="I179"/>
  <c r="J186"/>
  <c r="K186"/>
  <c r="L186"/>
  <c r="M186"/>
  <c r="I182"/>
  <c r="I183"/>
  <c r="I184"/>
  <c r="I185"/>
  <c r="K189"/>
  <c r="L189"/>
  <c r="M189"/>
  <c r="I188"/>
  <c r="K165"/>
  <c r="L165"/>
  <c r="M165"/>
  <c r="I162"/>
  <c r="I163"/>
  <c r="I164"/>
  <c r="K168"/>
  <c r="L168"/>
  <c r="M168"/>
  <c r="I167"/>
  <c r="J175"/>
  <c r="K175"/>
  <c r="L175"/>
  <c r="M175"/>
  <c r="I170"/>
  <c r="I171"/>
  <c r="I172"/>
  <c r="I173"/>
  <c r="I174"/>
  <c r="K148"/>
  <c r="L148"/>
  <c r="M148"/>
  <c r="I146"/>
  <c r="I147"/>
  <c r="J151"/>
  <c r="L151"/>
  <c r="M151"/>
  <c r="I150"/>
  <c r="I154"/>
  <c r="K154"/>
  <c r="L154"/>
  <c r="I153"/>
  <c r="K157"/>
  <c r="I157"/>
  <c r="M157"/>
  <c r="I156"/>
  <c r="K160"/>
  <c r="L160"/>
  <c r="M160"/>
  <c r="I159"/>
  <c r="J144"/>
  <c r="K144"/>
  <c r="L144"/>
  <c r="M144"/>
  <c r="I143"/>
  <c r="J141"/>
  <c r="L141"/>
  <c r="M141"/>
  <c r="I137"/>
  <c r="I138"/>
  <c r="I139"/>
  <c r="I140"/>
  <c r="N171" l="1"/>
  <c r="N163"/>
  <c r="O163" s="1"/>
  <c r="N200"/>
  <c r="O200" s="1"/>
  <c r="O171"/>
  <c r="N184"/>
  <c r="O184" s="1"/>
  <c r="N201"/>
  <c r="O201" s="1"/>
  <c r="N137"/>
  <c r="O137" s="1"/>
  <c r="N199"/>
  <c r="O199" s="1"/>
  <c r="N193"/>
  <c r="O193" s="1"/>
  <c r="N192"/>
  <c r="O192" s="1"/>
  <c r="N188"/>
  <c r="O188" s="1"/>
  <c r="N167"/>
  <c r="O167" s="1"/>
  <c r="N153"/>
  <c r="O153" s="1"/>
  <c r="N206"/>
  <c r="O206" s="1"/>
  <c r="N204"/>
  <c r="O204" s="1"/>
  <c r="N198"/>
  <c r="O198" s="1"/>
  <c r="N195"/>
  <c r="O195" s="1"/>
  <c r="N194"/>
  <c r="O194" s="1"/>
  <c r="N191"/>
  <c r="O191" s="1"/>
  <c r="N182"/>
  <c r="O182" s="1"/>
  <c r="N185"/>
  <c r="O185" s="1"/>
  <c r="N183"/>
  <c r="O183" s="1"/>
  <c r="N177"/>
  <c r="O177" s="1"/>
  <c r="N179"/>
  <c r="O179" s="1"/>
  <c r="N178"/>
  <c r="O178" s="1"/>
  <c r="N170"/>
  <c r="O170" s="1"/>
  <c r="N174"/>
  <c r="O174" s="1"/>
  <c r="N172"/>
  <c r="O172" s="1"/>
  <c r="N173"/>
  <c r="O173" s="1"/>
  <c r="N162"/>
  <c r="O162" s="1"/>
  <c r="N164"/>
  <c r="O164" s="1"/>
  <c r="N159"/>
  <c r="O159" s="1"/>
  <c r="N156"/>
  <c r="O156" s="1"/>
  <c r="N147"/>
  <c r="O147" s="1"/>
  <c r="N146"/>
  <c r="O146" s="1"/>
  <c r="N143"/>
  <c r="O143" s="1"/>
  <c r="N140"/>
  <c r="O140" s="1"/>
  <c r="N138"/>
  <c r="O138" s="1"/>
  <c r="N139"/>
  <c r="O139" s="1"/>
  <c r="N7"/>
  <c r="O7" s="1"/>
  <c r="P7" s="1"/>
  <c r="N210"/>
  <c r="O210" s="1"/>
  <c r="N209"/>
  <c r="O209" s="1"/>
  <c r="I211"/>
  <c r="J211"/>
  <c r="N211" s="1"/>
  <c r="I207"/>
  <c r="J207"/>
  <c r="N207" s="1"/>
  <c r="I202"/>
  <c r="M202"/>
  <c r="N202" s="1"/>
  <c r="I196"/>
  <c r="N196"/>
  <c r="N189"/>
  <c r="I189"/>
  <c r="N186"/>
  <c r="I186"/>
  <c r="N180"/>
  <c r="I180"/>
  <c r="N175"/>
  <c r="I175"/>
  <c r="I168"/>
  <c r="J168"/>
  <c r="N168" s="1"/>
  <c r="I165"/>
  <c r="J165"/>
  <c r="N165" s="1"/>
  <c r="I160"/>
  <c r="J160"/>
  <c r="N160" s="1"/>
  <c r="L157"/>
  <c r="N157" s="1"/>
  <c r="O157" s="1"/>
  <c r="P156" s="1"/>
  <c r="J154"/>
  <c r="N154" s="1"/>
  <c r="O154" s="1"/>
  <c r="P153" s="1"/>
  <c r="N151"/>
  <c r="I151"/>
  <c r="N148"/>
  <c r="I148"/>
  <c r="N144"/>
  <c r="I144"/>
  <c r="I141"/>
  <c r="K141"/>
  <c r="N141" s="1"/>
  <c r="O180" l="1"/>
  <c r="P177" s="1"/>
  <c r="O165"/>
  <c r="P162" s="1"/>
  <c r="O207"/>
  <c r="P204" s="1"/>
  <c r="O211"/>
  <c r="P209" s="1"/>
  <c r="O189"/>
  <c r="P188" s="1"/>
  <c r="O168"/>
  <c r="P167" s="1"/>
  <c r="O160"/>
  <c r="P159" s="1"/>
  <c r="O202"/>
  <c r="P198" s="1"/>
  <c r="O196"/>
  <c r="P191" s="1"/>
  <c r="O186"/>
  <c r="P182" s="1"/>
  <c r="O175"/>
  <c r="P170" s="1"/>
  <c r="O148"/>
  <c r="O144"/>
  <c r="P143" s="1"/>
  <c r="O141"/>
  <c r="P137" s="1"/>
  <c r="M134"/>
  <c r="M133"/>
  <c r="M132"/>
  <c r="M131"/>
  <c r="M130"/>
  <c r="M127"/>
  <c r="M126"/>
  <c r="M125"/>
  <c r="M122"/>
  <c r="M121"/>
  <c r="M120"/>
  <c r="M119"/>
  <c r="M118"/>
  <c r="M117"/>
  <c r="M116"/>
  <c r="M113"/>
  <c r="M112"/>
  <c r="M111"/>
  <c r="M108"/>
  <c r="M107"/>
  <c r="M104"/>
  <c r="M103"/>
  <c r="M102"/>
  <c r="M101"/>
  <c r="M100"/>
  <c r="M97"/>
  <c r="M96"/>
  <c r="M95"/>
  <c r="M94"/>
  <c r="M93"/>
  <c r="M90"/>
  <c r="M89"/>
  <c r="M88"/>
  <c r="M85"/>
  <c r="M84"/>
  <c r="M83"/>
  <c r="M82"/>
  <c r="M79"/>
  <c r="M76"/>
  <c r="M75"/>
  <c r="M72"/>
  <c r="M71"/>
  <c r="M68"/>
  <c r="M67"/>
  <c r="M66"/>
  <c r="M65"/>
  <c r="M62"/>
  <c r="M61"/>
  <c r="M60"/>
  <c r="I60"/>
  <c r="J60"/>
  <c r="K60"/>
  <c r="L60"/>
  <c r="I61"/>
  <c r="J61"/>
  <c r="K61"/>
  <c r="L61"/>
  <c r="I62"/>
  <c r="J62"/>
  <c r="K62"/>
  <c r="L62"/>
  <c r="J63"/>
  <c r="L63"/>
  <c r="K63"/>
  <c r="M57"/>
  <c r="M56"/>
  <c r="M53"/>
  <c r="M50"/>
  <c r="M49"/>
  <c r="M48"/>
  <c r="M46"/>
  <c r="M43"/>
  <c r="M42"/>
  <c r="M40"/>
  <c r="M37"/>
  <c r="M34"/>
  <c r="M33"/>
  <c r="M32"/>
  <c r="M31"/>
  <c r="M30"/>
  <c r="M27"/>
  <c r="M24"/>
  <c r="M23"/>
  <c r="M22"/>
  <c r="M21"/>
  <c r="M20"/>
  <c r="M19"/>
  <c r="M18"/>
  <c r="M17"/>
  <c r="M14"/>
  <c r="M13"/>
  <c r="M12"/>
  <c r="M9"/>
  <c r="L134"/>
  <c r="L133"/>
  <c r="L132"/>
  <c r="L131"/>
  <c r="L130"/>
  <c r="L127"/>
  <c r="L126"/>
  <c r="L125"/>
  <c r="L122"/>
  <c r="L121"/>
  <c r="L120"/>
  <c r="L119"/>
  <c r="L118"/>
  <c r="L117"/>
  <c r="L116"/>
  <c r="L113"/>
  <c r="L112"/>
  <c r="L111"/>
  <c r="L108"/>
  <c r="L107"/>
  <c r="L104"/>
  <c r="L103"/>
  <c r="L102"/>
  <c r="L101"/>
  <c r="L100"/>
  <c r="L97"/>
  <c r="L96"/>
  <c r="L95"/>
  <c r="L94"/>
  <c r="L93"/>
  <c r="L90"/>
  <c r="L89"/>
  <c r="L88"/>
  <c r="L85"/>
  <c r="L84"/>
  <c r="L83"/>
  <c r="L82"/>
  <c r="L79"/>
  <c r="L76"/>
  <c r="L75"/>
  <c r="L72"/>
  <c r="L71"/>
  <c r="L68"/>
  <c r="L67"/>
  <c r="L66"/>
  <c r="L65"/>
  <c r="L57"/>
  <c r="L56"/>
  <c r="L53"/>
  <c r="L50"/>
  <c r="L49"/>
  <c r="L48"/>
  <c r="L46"/>
  <c r="L43"/>
  <c r="L42"/>
  <c r="L40"/>
  <c r="L37"/>
  <c r="L34"/>
  <c r="L33"/>
  <c r="L32"/>
  <c r="L31"/>
  <c r="L30"/>
  <c r="L27"/>
  <c r="L24"/>
  <c r="L23"/>
  <c r="L22"/>
  <c r="L21"/>
  <c r="L20"/>
  <c r="L19"/>
  <c r="L18"/>
  <c r="L17"/>
  <c r="L14"/>
  <c r="L13"/>
  <c r="L12"/>
  <c r="L9"/>
  <c r="K134"/>
  <c r="K133"/>
  <c r="K132"/>
  <c r="K131"/>
  <c r="K130"/>
  <c r="K127"/>
  <c r="K126"/>
  <c r="K125"/>
  <c r="K122"/>
  <c r="K121"/>
  <c r="K120"/>
  <c r="K119"/>
  <c r="K118"/>
  <c r="K117"/>
  <c r="K116"/>
  <c r="K113"/>
  <c r="K112"/>
  <c r="K111"/>
  <c r="K108"/>
  <c r="K107"/>
  <c r="K104"/>
  <c r="K103"/>
  <c r="K102"/>
  <c r="K101"/>
  <c r="K100"/>
  <c r="K97"/>
  <c r="K96"/>
  <c r="K95"/>
  <c r="K94"/>
  <c r="K93"/>
  <c r="K90"/>
  <c r="K89"/>
  <c r="K88"/>
  <c r="K85"/>
  <c r="K84"/>
  <c r="K83"/>
  <c r="K82"/>
  <c r="K79"/>
  <c r="K76"/>
  <c r="K75"/>
  <c r="K72"/>
  <c r="K71"/>
  <c r="K68"/>
  <c r="K67"/>
  <c r="K66"/>
  <c r="K65"/>
  <c r="K57"/>
  <c r="K56"/>
  <c r="K53"/>
  <c r="K50"/>
  <c r="K49"/>
  <c r="K48"/>
  <c r="K46"/>
  <c r="K43"/>
  <c r="K42"/>
  <c r="K40"/>
  <c r="K37"/>
  <c r="K34"/>
  <c r="K33"/>
  <c r="K32"/>
  <c r="K31"/>
  <c r="K30"/>
  <c r="K27"/>
  <c r="K24"/>
  <c r="K23"/>
  <c r="K22"/>
  <c r="K21"/>
  <c r="K20"/>
  <c r="K19"/>
  <c r="K18"/>
  <c r="K17"/>
  <c r="K14"/>
  <c r="K13"/>
  <c r="K12"/>
  <c r="K9"/>
  <c r="J134"/>
  <c r="J133"/>
  <c r="J132"/>
  <c r="J131"/>
  <c r="J130"/>
  <c r="J127"/>
  <c r="J126"/>
  <c r="J125"/>
  <c r="J122"/>
  <c r="J121"/>
  <c r="J120"/>
  <c r="J119"/>
  <c r="J118"/>
  <c r="J117"/>
  <c r="J116"/>
  <c r="J113"/>
  <c r="J112"/>
  <c r="J111"/>
  <c r="J108"/>
  <c r="J107"/>
  <c r="J104"/>
  <c r="J103"/>
  <c r="J102"/>
  <c r="J101"/>
  <c r="J100"/>
  <c r="J97"/>
  <c r="J96"/>
  <c r="J95"/>
  <c r="J94"/>
  <c r="J93"/>
  <c r="J90"/>
  <c r="J89"/>
  <c r="J88"/>
  <c r="J85"/>
  <c r="J84"/>
  <c r="J83"/>
  <c r="J82"/>
  <c r="J79"/>
  <c r="J76"/>
  <c r="J75"/>
  <c r="J72"/>
  <c r="J71"/>
  <c r="J68"/>
  <c r="J67"/>
  <c r="J66"/>
  <c r="J65"/>
  <c r="J57"/>
  <c r="J56"/>
  <c r="J53"/>
  <c r="J50"/>
  <c r="J49"/>
  <c r="J48"/>
  <c r="J46"/>
  <c r="J43"/>
  <c r="J42"/>
  <c r="J40"/>
  <c r="J37"/>
  <c r="J34"/>
  <c r="J33"/>
  <c r="J32"/>
  <c r="J31"/>
  <c r="J30"/>
  <c r="J27"/>
  <c r="J24"/>
  <c r="J23"/>
  <c r="J22"/>
  <c r="J21"/>
  <c r="J20"/>
  <c r="J19"/>
  <c r="J18"/>
  <c r="J17"/>
  <c r="J14"/>
  <c r="J13"/>
  <c r="J12"/>
  <c r="J9"/>
  <c r="M8"/>
  <c r="L8"/>
  <c r="K8"/>
  <c r="J8"/>
  <c r="N68" l="1"/>
  <c r="N84"/>
  <c r="N102"/>
  <c r="N126"/>
  <c r="N49"/>
  <c r="N83"/>
  <c r="N61"/>
  <c r="N60"/>
  <c r="O60" s="1"/>
  <c r="N65"/>
  <c r="N14"/>
  <c r="N133"/>
  <c r="N127"/>
  <c r="N118"/>
  <c r="N122"/>
  <c r="N117"/>
  <c r="N121"/>
  <c r="N112"/>
  <c r="N111"/>
  <c r="N113"/>
  <c r="N103"/>
  <c r="N94"/>
  <c r="N93"/>
  <c r="N88"/>
  <c r="N48"/>
  <c r="N43"/>
  <c r="N18"/>
  <c r="N22"/>
  <c r="N130"/>
  <c r="N125"/>
  <c r="N119"/>
  <c r="N116"/>
  <c r="N120"/>
  <c r="N100"/>
  <c r="N104"/>
  <c r="N101"/>
  <c r="N95"/>
  <c r="N96"/>
  <c r="N97"/>
  <c r="N89"/>
  <c r="N90"/>
  <c r="N85"/>
  <c r="N79"/>
  <c r="N75"/>
  <c r="N72"/>
  <c r="N66"/>
  <c r="N67"/>
  <c r="O61"/>
  <c r="N62"/>
  <c r="O62" s="1"/>
  <c r="N56"/>
  <c r="N53"/>
  <c r="N50"/>
  <c r="N46"/>
  <c r="N40"/>
  <c r="N42"/>
  <c r="N37"/>
  <c r="N32"/>
  <c r="N27"/>
  <c r="N21"/>
  <c r="N24"/>
  <c r="N17"/>
  <c r="N20"/>
  <c r="N19"/>
  <c r="N23"/>
  <c r="N12"/>
  <c r="N13"/>
  <c r="N9"/>
  <c r="N8"/>
  <c r="N134"/>
  <c r="O134" s="1"/>
  <c r="N132"/>
  <c r="N131"/>
  <c r="N108"/>
  <c r="N107"/>
  <c r="N82"/>
  <c r="N76"/>
  <c r="N71"/>
  <c r="I63"/>
  <c r="M63"/>
  <c r="N63" s="1"/>
  <c r="N57"/>
  <c r="N34"/>
  <c r="N33"/>
  <c r="N31"/>
  <c r="N30"/>
  <c r="J135"/>
  <c r="L135"/>
  <c r="M135"/>
  <c r="I130"/>
  <c r="I131"/>
  <c r="I132"/>
  <c r="I133"/>
  <c r="J128"/>
  <c r="L128"/>
  <c r="M128"/>
  <c r="I125"/>
  <c r="I126"/>
  <c r="O126" s="1"/>
  <c r="I127"/>
  <c r="J123"/>
  <c r="L123"/>
  <c r="M123"/>
  <c r="I116"/>
  <c r="I117"/>
  <c r="I118"/>
  <c r="I119"/>
  <c r="I120"/>
  <c r="I121"/>
  <c r="I122"/>
  <c r="J114"/>
  <c r="L114"/>
  <c r="M114"/>
  <c r="I111"/>
  <c r="I112"/>
  <c r="I113"/>
  <c r="J109"/>
  <c r="L109"/>
  <c r="M109"/>
  <c r="I107"/>
  <c r="I108"/>
  <c r="J105"/>
  <c r="K105"/>
  <c r="L105"/>
  <c r="M105"/>
  <c r="I100"/>
  <c r="I101"/>
  <c r="I102"/>
  <c r="I103"/>
  <c r="O103" s="1"/>
  <c r="I104"/>
  <c r="K98"/>
  <c r="L98"/>
  <c r="M98"/>
  <c r="I93"/>
  <c r="I94"/>
  <c r="I95"/>
  <c r="I96"/>
  <c r="I97"/>
  <c r="K91"/>
  <c r="L91"/>
  <c r="M91"/>
  <c r="I88"/>
  <c r="I89"/>
  <c r="O89" s="1"/>
  <c r="I90"/>
  <c r="J86"/>
  <c r="L86"/>
  <c r="M86"/>
  <c r="I82"/>
  <c r="I83"/>
  <c r="I84"/>
  <c r="I85"/>
  <c r="K80"/>
  <c r="L80"/>
  <c r="M80"/>
  <c r="I79"/>
  <c r="J77"/>
  <c r="L77"/>
  <c r="M77"/>
  <c r="I75"/>
  <c r="I76"/>
  <c r="K73"/>
  <c r="L73"/>
  <c r="M73"/>
  <c r="I71"/>
  <c r="I72"/>
  <c r="J69"/>
  <c r="K69"/>
  <c r="L69"/>
  <c r="M69"/>
  <c r="I65"/>
  <c r="I66"/>
  <c r="I67"/>
  <c r="I68"/>
  <c r="K58"/>
  <c r="L58"/>
  <c r="M58"/>
  <c r="I56"/>
  <c r="I57"/>
  <c r="J54"/>
  <c r="K54"/>
  <c r="L54"/>
  <c r="M54"/>
  <c r="I53"/>
  <c r="O53" s="1"/>
  <c r="J51"/>
  <c r="K51"/>
  <c r="L51"/>
  <c r="I46"/>
  <c r="I48"/>
  <c r="I49"/>
  <c r="I50"/>
  <c r="J44"/>
  <c r="L44"/>
  <c r="M44"/>
  <c r="I40"/>
  <c r="I42"/>
  <c r="I43"/>
  <c r="K38"/>
  <c r="L38"/>
  <c r="M38"/>
  <c r="K35"/>
  <c r="L35"/>
  <c r="M35"/>
  <c r="I30"/>
  <c r="I31"/>
  <c r="I32"/>
  <c r="I33"/>
  <c r="I34"/>
  <c r="J28"/>
  <c r="K28"/>
  <c r="L28"/>
  <c r="M28"/>
  <c r="I27"/>
  <c r="J25"/>
  <c r="K25"/>
  <c r="L25"/>
  <c r="I17"/>
  <c r="I18"/>
  <c r="I19"/>
  <c r="I20"/>
  <c r="I21"/>
  <c r="I22"/>
  <c r="I23"/>
  <c r="I24"/>
  <c r="J15"/>
  <c r="L15"/>
  <c r="M15"/>
  <c r="I12"/>
  <c r="I13"/>
  <c r="I14"/>
  <c r="J10"/>
  <c r="L10"/>
  <c r="M10"/>
  <c r="I8"/>
  <c r="I9"/>
  <c r="O9" s="1"/>
  <c r="O68" l="1"/>
  <c r="O43"/>
  <c r="O84"/>
  <c r="O18"/>
  <c r="O13"/>
  <c r="O83"/>
  <c r="O20"/>
  <c r="O67"/>
  <c r="O102"/>
  <c r="O113"/>
  <c r="O49"/>
  <c r="O88"/>
  <c r="O33"/>
  <c r="O85"/>
  <c r="O119"/>
  <c r="O34"/>
  <c r="O8"/>
  <c r="O50"/>
  <c r="O48"/>
  <c r="O90"/>
  <c r="O12"/>
  <c r="O17"/>
  <c r="O72"/>
  <c r="O32"/>
  <c r="O93"/>
  <c r="O111"/>
  <c r="O30"/>
  <c r="O131"/>
  <c r="O75"/>
  <c r="O22"/>
  <c r="O127"/>
  <c r="O117"/>
  <c r="O122"/>
  <c r="O118"/>
  <c r="O116"/>
  <c r="O112"/>
  <c r="O101"/>
  <c r="O100"/>
  <c r="O104"/>
  <c r="O97"/>
  <c r="O94"/>
  <c r="O76"/>
  <c r="O56"/>
  <c r="O57"/>
  <c r="N54"/>
  <c r="O40"/>
  <c r="O37"/>
  <c r="O27"/>
  <c r="O23"/>
  <c r="O19"/>
  <c r="O24"/>
  <c r="O21"/>
  <c r="O130"/>
  <c r="O125"/>
  <c r="O120"/>
  <c r="O95"/>
  <c r="O96"/>
  <c r="O79"/>
  <c r="O71"/>
  <c r="O66"/>
  <c r="O63"/>
  <c r="P60" s="1"/>
  <c r="O46"/>
  <c r="O42"/>
  <c r="N28"/>
  <c r="O132"/>
  <c r="I135"/>
  <c r="K135"/>
  <c r="N135" s="1"/>
  <c r="I128"/>
  <c r="K128"/>
  <c r="N128" s="1"/>
  <c r="I123"/>
  <c r="K123"/>
  <c r="N123" s="1"/>
  <c r="I114"/>
  <c r="K114"/>
  <c r="N114" s="1"/>
  <c r="O108"/>
  <c r="O107"/>
  <c r="I109"/>
  <c r="K109"/>
  <c r="N109" s="1"/>
  <c r="I105"/>
  <c r="N105"/>
  <c r="I98"/>
  <c r="J98"/>
  <c r="N98" s="1"/>
  <c r="I91"/>
  <c r="J91"/>
  <c r="N91" s="1"/>
  <c r="O82"/>
  <c r="I86"/>
  <c r="K86"/>
  <c r="N86" s="1"/>
  <c r="I80"/>
  <c r="J80"/>
  <c r="N80" s="1"/>
  <c r="I77"/>
  <c r="K77"/>
  <c r="N77" s="1"/>
  <c r="I73"/>
  <c r="J73"/>
  <c r="N73" s="1"/>
  <c r="N69"/>
  <c r="I69"/>
  <c r="I58"/>
  <c r="J58"/>
  <c r="N58" s="1"/>
  <c r="I54"/>
  <c r="M51"/>
  <c r="N51" s="1"/>
  <c r="K44"/>
  <c r="N44" s="1"/>
  <c r="I38"/>
  <c r="J38"/>
  <c r="N38" s="1"/>
  <c r="O31"/>
  <c r="I35"/>
  <c r="J35"/>
  <c r="N35" s="1"/>
  <c r="I28"/>
  <c r="I25"/>
  <c r="M25"/>
  <c r="N25" s="1"/>
  <c r="I15"/>
  <c r="K15"/>
  <c r="N15" s="1"/>
  <c r="I10"/>
  <c r="K10"/>
  <c r="N10" s="1"/>
  <c r="O10" l="1"/>
  <c r="P8" s="1"/>
  <c r="O28"/>
  <c r="P27" s="1"/>
  <c r="O91"/>
  <c r="P88" s="1"/>
  <c r="O54"/>
  <c r="P53" s="1"/>
  <c r="O114"/>
  <c r="P111" s="1"/>
  <c r="O77"/>
  <c r="P75" s="1"/>
  <c r="O73"/>
  <c r="P71" s="1"/>
  <c r="O58"/>
  <c r="P56" s="1"/>
  <c r="O15"/>
  <c r="P12" s="1"/>
  <c r="O135"/>
  <c r="P130" s="1"/>
  <c r="O128"/>
  <c r="P125" s="1"/>
  <c r="O123"/>
  <c r="P116" s="1"/>
  <c r="O109"/>
  <c r="P107" s="1"/>
  <c r="O105"/>
  <c r="P100" s="1"/>
  <c r="O98"/>
  <c r="P93" s="1"/>
  <c r="O86"/>
  <c r="P82" s="1"/>
  <c r="O80"/>
  <c r="P79" s="1"/>
  <c r="O69"/>
  <c r="P65" s="1"/>
  <c r="O51"/>
  <c r="P46" s="1"/>
  <c r="O44"/>
  <c r="P40" s="1"/>
  <c r="O38"/>
  <c r="P37" s="1"/>
  <c r="O35"/>
  <c r="P30" s="1"/>
  <c r="O25"/>
  <c r="P17" s="1"/>
</calcChain>
</file>

<file path=xl/sharedStrings.xml><?xml version="1.0" encoding="utf-8"?>
<sst xmlns="http://schemas.openxmlformats.org/spreadsheetml/2006/main" count="349" uniqueCount="294">
  <si>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</si>
  <si>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</si>
  <si>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</si>
  <si>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</si>
  <si>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</si>
  <si>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</si>
  <si>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</si>
  <si>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</si>
  <si>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</si>
  <si>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</si>
  <si>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</si>
  <si>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</si>
  <si>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</si>
  <si>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</si>
  <si>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</si>
  <si>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</si>
  <si>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</si>
  <si>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</si>
  <si>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</si>
  <si>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</si>
  <si>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</si>
  <si>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</si>
  <si>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</si>
  <si>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</si>
  <si>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</si>
  <si>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</si>
  <si>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</si>
  <si>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</si>
  <si>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</si>
  <si>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</si>
  <si>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</si>
  <si>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</si>
  <si>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</si>
  <si>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</si>
  <si>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</si>
  <si>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</si>
  <si>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</si>
  <si>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</si>
  <si>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</si>
  <si>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</si>
  <si>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</si>
  <si>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</si>
  <si>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</si>
  <si>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</si>
  <si>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</si>
  <si>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</si>
  <si>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</si>
  <si>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</si>
  <si>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</si>
  <si>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</si>
  <si>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</si>
  <si>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</si>
  <si>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</si>
  <si>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</si>
  <si>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</si>
  <si>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</si>
  <si>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</si>
  <si>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</si>
  <si>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</si>
  <si>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</si>
  <si>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</si>
  <si>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</si>
  <si>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</si>
  <si>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</si>
  <si>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</si>
  <si>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</si>
  <si>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</si>
  <si>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</si>
  <si>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</si>
  <si>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</si>
  <si>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</si>
  <si>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</si>
  <si>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</si>
  <si>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</si>
  <si>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</si>
  <si>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</si>
  <si>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</si>
  <si>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</si>
  <si>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</si>
  <si>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</si>
  <si>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</si>
  <si>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</si>
  <si>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</si>
  <si>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</si>
  <si>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</si>
  <si>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</si>
  <si>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</si>
  <si>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</si>
  <si>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</si>
  <si>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</si>
  <si>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</si>
  <si>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</si>
  <si>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</si>
  <si>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</si>
  <si>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</si>
  <si>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</si>
  <si>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</si>
  <si>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</si>
  <si>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</si>
  <si>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</si>
  <si>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</si>
  <si>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</si>
  <si>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</si>
  <si>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</si>
  <si>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</si>
  <si>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</si>
  <si>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</si>
  <si>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</si>
  <si>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</si>
  <si>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</si>
  <si>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Direito 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</si>
  <si>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</si>
  <si>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</si>
  <si>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</si>
  <si>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</si>
  <si>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</si>
  <si>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</si>
  <si>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</si>
  <si>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</si>
  <si>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</si>
  <si>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</si>
  <si>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</si>
  <si>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</si>
  <si>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</si>
  <si>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</si>
  <si>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</si>
  <si>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</si>
  <si>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</si>
  <si>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</si>
  <si>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</si>
  <si>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</si>
  <si>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</si>
  <si>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</si>
  <si>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</si>
  <si>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</si>
  <si>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</si>
  <si>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</si>
  <si>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</si>
  <si>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</si>
  <si>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</si>
  <si>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</si>
  <si>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</si>
  <si>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</si>
  <si>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</si>
  <si>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</si>
  <si>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</si>
  <si>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</si>
  <si>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</si>
  <si>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</si>
  <si>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</si>
  <si>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</si>
  <si>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</si>
  <si>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</si>
  <si>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</si>
  <si>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</si>
  <si>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</si>
  <si>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</si>
  <si>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</si>
  <si>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</si>
  <si>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Formação Específica em Fonoaudiologia</t>
  </si>
  <si>
    <t>Docentes</t>
  </si>
  <si>
    <t>Cód.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</si>
  <si>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</si>
  <si>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</si>
  <si>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</si>
  <si>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</si>
  <si>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</si>
  <si>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</si>
  <si>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</si>
  <si>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</si>
  <si>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</si>
  <si>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</si>
  <si>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</si>
  <si>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</si>
  <si>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</si>
  <si>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</si>
  <si>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</si>
  <si>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</si>
  <si>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</si>
  <si>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</si>
  <si>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</si>
  <si>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Ciências Atuariais e Finanças</t>
  </si>
  <si>
    <t>STA</t>
  </si>
  <si>
    <t>STC</t>
  </si>
  <si>
    <t>DCA</t>
  </si>
  <si>
    <t>STE</t>
  </si>
  <si>
    <t>Ciências Judiciarias</t>
  </si>
  <si>
    <t>DCJ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</si>
  <si>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</si>
  <si>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</si>
  <si>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</si>
  <si>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</si>
  <si>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</si>
  <si>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</si>
  <si>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</si>
  <si>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</si>
  <si>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</si>
  <si>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MMI</t>
  </si>
  <si>
    <t>MPT</t>
  </si>
  <si>
    <t>MCG</t>
  </si>
  <si>
    <t>MMC</t>
  </si>
  <si>
    <t>MND</t>
  </si>
  <si>
    <t>MNS</t>
  </si>
  <si>
    <t>MOC</t>
  </si>
  <si>
    <t>MOT</t>
  </si>
  <si>
    <t>STT</t>
  </si>
  <si>
    <t>MSV</t>
  </si>
  <si>
    <t>MCV</t>
  </si>
  <si>
    <t>MTA</t>
  </si>
  <si>
    <t>MZO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</si>
  <si>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</si>
  <si>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</si>
  <si>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</si>
  <si>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</si>
  <si>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</si>
  <si>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</si>
  <si>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</si>
  <si>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</si>
  <si>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</si>
  <si>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</si>
  <si>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</si>
  <si>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</si>
  <si>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</si>
  <si>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</si>
  <si>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</si>
  <si>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Instituto de Ciência e Tecnologia (Rio das Ostras)</t>
  </si>
  <si>
    <t>Instituto de Ciências da Sociedade (Macaé)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</si>
  <si>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</si>
  <si>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</si>
  <si>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</si>
  <si>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</si>
  <si>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</si>
  <si>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</si>
  <si>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</si>
  <si>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</si>
  <si>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</si>
  <si>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</si>
  <si>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</si>
  <si>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</si>
  <si>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</si>
  <si>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</si>
  <si>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</si>
  <si>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</si>
  <si>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</si>
  <si>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</si>
  <si>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CGP</t>
  </si>
  <si>
    <t>GFL</t>
  </si>
  <si>
    <t>GAP</t>
  </si>
  <si>
    <t>GSO</t>
  </si>
  <si>
    <t>DED</t>
  </si>
  <si>
    <t>DGP</t>
  </si>
  <si>
    <t>TCC</t>
  </si>
  <si>
    <t>GEF</t>
  </si>
  <si>
    <t>DSP</t>
  </si>
  <si>
    <t>GGE</t>
  </si>
  <si>
    <t>GAG</t>
  </si>
  <si>
    <t>GGO</t>
  </si>
  <si>
    <t>DEI</t>
  </si>
  <si>
    <t>GFI</t>
  </si>
  <si>
    <t>RPS</t>
  </si>
  <si>
    <t>RIR</t>
  </si>
  <si>
    <t>REN</t>
  </si>
  <si>
    <t>RCN</t>
  </si>
  <si>
    <t>ERA</t>
  </si>
  <si>
    <t>GHT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</si>
  <si>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</si>
  <si>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</si>
  <si>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</si>
  <si>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</si>
  <si>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</si>
  <si>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</si>
  <si>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</si>
  <si>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</si>
  <si>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</si>
  <si>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</si>
  <si>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</si>
  <si>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</si>
  <si>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GSI</t>
  </si>
  <si>
    <t>MEB</t>
  </si>
  <si>
    <t>MPS</t>
  </si>
  <si>
    <t>MSM</t>
  </si>
  <si>
    <t>MSS</t>
  </si>
  <si>
    <t>Formação Específica</t>
  </si>
  <si>
    <t>FCB</t>
  </si>
  <si>
    <t>FFE</t>
  </si>
  <si>
    <t>FEF</t>
  </si>
  <si>
    <t>PCH</t>
  </si>
  <si>
    <t>PEB</t>
  </si>
  <si>
    <t>Engenharia Agrícola e 
Meio Ambiente</t>
  </si>
  <si>
    <t>SSN</t>
  </si>
  <si>
    <t xml:space="preserve">SEN </t>
  </si>
  <si>
    <t>Farmácia e Administração
Farmacêutica</t>
  </si>
  <si>
    <t>Saúde Coletiva e Veterinária e
Saúde Pública</t>
  </si>
  <si>
    <t>Avaliação de Infraestrutura por Unidade  - 2019.1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</si>
</sst>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9" fillId="4" borderId="0" xfId="0" applyFont="1" applyFill="1"/>
    <xf numFmtId="0" fontId="9" fillId="0" borderId="0" xfId="0" applyFont="1" applyFill="1"/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7" fillId="0" borderId="0" xfId="0" applyFont="1" applyFill="1" applyBorder="1" applyAlignment="1">
      <alignment wrapText="1"/>
    </xf>
    <xf numFmtId="2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1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10" fillId="7" borderId="5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15" fillId="8" borderId="0" xfId="0" applyNumberFormat="1" applyFont="1" applyFill="1" applyBorder="1" applyAlignment="1">
      <alignment horizontal="center" vertical="center"/>
    </xf>
    <xf numFmtId="164" fontId="15" fillId="8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436118</xdr:colOff>
      <xdr:row>0</xdr:row>
      <xdr:rowOff>0</xdr:rowOff>
    </xdr:from>
    <xdr:to>
      <xdr:col>5</xdr:col>
      <xdr:colOff>499289</xdr:colOff>
      <xdr:row>1</xdr:row>
      <xdr:rowOff>117661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581" y="0"/>
          <a:ext cx="851041" cy="3528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216"/>
  <sheetViews>
    <sheetView tabSelected="1" zoomScale="81" zoomScaleNormal="81" workbookViewId="0">
      <pane xSplit="1" ySplit="7" topLeftCell="B8" activePane="bottomRight" state="frozenSplit"/>
      <selection pane="topRight" activeCell="B1" sqref="B1"/>
      <selection pane="bottomLeft" activeCell="A6" sqref="A6"/>
      <selection pane="bottomRight" activeCell="A5" sqref="A5:A6"/>
    </sheetView>
  </sheetViews>
  <sheetFormatPr defaultColWidth="8.85546875" defaultRowHeight="15"/>
  <cols>
    <col min="1" max="1" width="22" style="2" customWidth="1"/>
    <col min="2" max="2" width="7.140625" style="50" customWidth="1"/>
    <col min="3" max="3" width="30" style="39" customWidth="1"/>
    <col min="4" max="4" width="11.42578125" style="1" customWidth="1"/>
    <col min="5" max="5" width="11.85546875" style="7" customWidth="1"/>
    <col min="6" max="6" width="13.140625" style="7" customWidth="1"/>
    <col min="7" max="7" width="13.5703125" style="7" customWidth="1"/>
    <col min="8" max="8" width="13.140625" style="7" customWidth="1"/>
    <col min="9" max="9" width="9.42578125" style="13" customWidth="1"/>
    <col min="10" max="10" width="15.140625" style="1" customWidth="1"/>
    <col min="11" max="11" width="13" style="1" customWidth="1"/>
    <col min="12" max="12" width="14" style="1" customWidth="1"/>
    <col min="13" max="13" width="14.7109375" style="1" customWidth="1"/>
    <col min="14" max="14" width="8.85546875" style="13" customWidth="1"/>
    <col min="15" max="15" width="10.140625" style="19" customWidth="1"/>
    <col min="16" max="16" width="13.140625" style="31" customWidth="1"/>
    <col min="17" max="17" width="7" customWidth="1"/>
    <col min="18" max="18" width="7.28515625" style="24" customWidth="1"/>
    <col min="19" max="19" width="5.42578125" customWidth="1"/>
    <col min="20" max="20" width="5" customWidth="1"/>
  </cols>
  <sheetData>
    <row r="1" spans="1:869" ht="18.75" customHeight="1">
      <c r="A1" s="87" t="s">
        <v>128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R1" s="21"/>
    </row>
    <row r="2" spans="1:869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R2" s="21"/>
    </row>
    <row r="3" spans="1:869" ht="21.75" customHeight="1">
      <c r="A3" s="92" t="s">
        <v>293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R3" s="21"/>
    </row>
    <row r="4" spans="1:869" ht="21.75" customHeight="1">
      <c r="A4" s="51" t="s">
        <v>160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R4" s="21"/>
    </row>
    <row r="5" spans="1:869" s="4" customFormat="1" ht="15.75" customHeight="1">
      <c r="A5" s="73" t="s">
        <v>4</v>
      </c>
      <c r="B5" s="73" t="s">
        <v>161</v>
      </c>
      <c r="C5" s="81" t="s">
        <v>5</v>
      </c>
      <c r="D5" s="70" t="s">
        <v>0</v>
      </c>
      <c r="E5" s="70" t="s">
        <v>1</v>
      </c>
      <c r="F5" s="70" t="s">
        <v>2</v>
      </c>
      <c r="G5" s="70" t="s">
        <v>3</v>
      </c>
      <c r="H5" s="70" t="s">
        <v>127</v>
      </c>
      <c r="I5" s="70" t="s">
        <v>143</v>
      </c>
      <c r="J5" s="70" t="s">
        <v>145</v>
      </c>
      <c r="K5" s="70" t="s">
        <v>146</v>
      </c>
      <c r="L5" s="70" t="s">
        <v>147</v>
      </c>
      <c r="M5" s="70" t="s">
        <v>148</v>
      </c>
      <c r="N5" s="70" t="s">
        <v>143</v>
      </c>
      <c r="O5" s="77" t="s">
        <v>158</v>
      </c>
      <c r="P5" s="79" t="s">
        <v>144</v>
      </c>
      <c r="Q5" s="5"/>
      <c r="R5" s="2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</row>
    <row r="6" spans="1:869" s="4" customFormat="1" ht="29.25" customHeight="1">
      <c r="A6" s="73"/>
      <c r="B6" s="73"/>
      <c r="C6" s="8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8"/>
      <c r="P6" s="80"/>
      <c r="Q6" s="5"/>
      <c r="R6" s="22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</row>
    <row r="7" spans="1:869" ht="18" customHeight="1">
      <c r="A7" s="89" t="s">
        <v>142</v>
      </c>
      <c r="B7" s="90"/>
      <c r="C7" s="91"/>
      <c r="D7" s="14">
        <v>850</v>
      </c>
      <c r="E7" s="14">
        <v>839</v>
      </c>
      <c r="F7" s="14">
        <v>1534</v>
      </c>
      <c r="G7" s="14">
        <v>3676</v>
      </c>
      <c r="H7" s="14">
        <v>4285</v>
      </c>
      <c r="I7" s="11">
        <f>SUM(E7:H7)</f>
        <v>10334</v>
      </c>
      <c r="J7" s="14">
        <f>E7*1</f>
        <v>839</v>
      </c>
      <c r="K7" s="14">
        <f>F7*2</f>
        <v>3068</v>
      </c>
      <c r="L7" s="14">
        <f>G7*3</f>
        <v>11028</v>
      </c>
      <c r="M7" s="14">
        <f>H7*4</f>
        <v>17140</v>
      </c>
      <c r="N7" s="35">
        <f>SUM(J7:M7)</f>
        <v>32075</v>
      </c>
      <c r="O7" s="16">
        <f>N7/I7</f>
        <v>3.1038320108380106</v>
      </c>
      <c r="P7" s="30">
        <f>SQRT((((1-O7)^2)*E7+((2-O7)^2)*F7+((3-O7)^2)*G7+((4-O7)^2)*H7)/I7)</f>
        <v>0.93651740984789544</v>
      </c>
      <c r="R7" s="23"/>
    </row>
    <row r="8" spans="1:869" ht="22.5" customHeight="1">
      <c r="A8" s="55" t="s">
        <v>6</v>
      </c>
      <c r="B8" s="45" t="s">
        <v>162</v>
      </c>
      <c r="C8" s="40" t="s">
        <v>7</v>
      </c>
      <c r="D8" s="33">
        <v>6</v>
      </c>
      <c r="E8" s="33">
        <v>25</v>
      </c>
      <c r="F8" s="33">
        <v>15</v>
      </c>
      <c r="G8" s="33">
        <v>43</v>
      </c>
      <c r="H8" s="33">
        <v>31</v>
      </c>
      <c r="I8" s="6">
        <f>SUM(E8:H8)</f>
        <v>114</v>
      </c>
      <c r="J8" s="33">
        <f>E8*1</f>
        <v>25</v>
      </c>
      <c r="K8" s="33">
        <f>F8*2</f>
        <v>30</v>
      </c>
      <c r="L8" s="33">
        <f>G8*3</f>
        <v>129</v>
      </c>
      <c r="M8" s="33">
        <f>H8*4</f>
        <v>124</v>
      </c>
      <c r="N8" s="36">
        <f>SUM(J8:M8)</f>
        <v>308</v>
      </c>
      <c r="O8" s="18">
        <f>N8/I8</f>
        <v>2.7017543859649122</v>
      </c>
      <c r="P8" s="66">
        <f>SQRT((((1-O10)^2)*E10+((2-O10)^2)*F10+((3-O10)^2)*G10+((4-O10)^2)*H10)/I10)</f>
        <v>0.94146972500459758</v>
      </c>
    </row>
    <row r="9" spans="1:869" ht="23.25" customHeight="1">
      <c r="A9" s="55"/>
      <c r="B9" s="45" t="s">
        <v>163</v>
      </c>
      <c r="C9" s="40" t="s">
        <v>8</v>
      </c>
      <c r="D9" s="33">
        <v>0</v>
      </c>
      <c r="E9" s="33">
        <v>16</v>
      </c>
      <c r="F9" s="33">
        <v>20</v>
      </c>
      <c r="G9" s="33">
        <v>21</v>
      </c>
      <c r="H9" s="33">
        <v>15</v>
      </c>
      <c r="I9" s="6">
        <f>SUM(E9:H9)</f>
        <v>72</v>
      </c>
      <c r="J9" s="33">
        <f>E9*1</f>
        <v>16</v>
      </c>
      <c r="K9" s="33">
        <f t="shared" ref="K9:K10" si="0">F9*2</f>
        <v>40</v>
      </c>
      <c r="L9" s="33">
        <f t="shared" ref="L9:L10" si="1">G9*3</f>
        <v>63</v>
      </c>
      <c r="M9" s="33">
        <f t="shared" ref="M9:M10" si="2">H9*4</f>
        <v>60</v>
      </c>
      <c r="N9" s="36">
        <f t="shared" ref="N9:N10" si="3">SUM(J9:M9)</f>
        <v>179</v>
      </c>
      <c r="O9" s="18">
        <f t="shared" ref="O9:O10" si="4">N9/I9</f>
        <v>2.4861111111111112</v>
      </c>
      <c r="P9" s="67"/>
    </row>
    <row r="10" spans="1:869" s="3" customFormat="1" ht="15.75" customHeight="1">
      <c r="A10" s="55"/>
      <c r="B10" s="94" t="s">
        <v>143</v>
      </c>
      <c r="C10" s="95"/>
      <c r="D10" s="8">
        <f>SUM(D8:D9)</f>
        <v>6</v>
      </c>
      <c r="E10" s="8">
        <f>SUM(E7:E9)</f>
        <v>880</v>
      </c>
      <c r="F10" s="8">
        <f>SUM(F7:F9)</f>
        <v>1569</v>
      </c>
      <c r="G10" s="8">
        <f>SUM(G7:G9)</f>
        <v>3740</v>
      </c>
      <c r="H10" s="8">
        <f>SUM(H7:H9)</f>
        <v>4331</v>
      </c>
      <c r="I10" s="8">
        <f>SUM(E10:H10)</f>
        <v>10520</v>
      </c>
      <c r="J10" s="34">
        <f>E10*1</f>
        <v>880</v>
      </c>
      <c r="K10" s="34">
        <f t="shared" si="0"/>
        <v>3138</v>
      </c>
      <c r="L10" s="34">
        <f t="shared" si="1"/>
        <v>11220</v>
      </c>
      <c r="M10" s="34">
        <f t="shared" si="2"/>
        <v>17324</v>
      </c>
      <c r="N10" s="20">
        <f t="shared" si="3"/>
        <v>32562</v>
      </c>
      <c r="O10" s="17">
        <f t="shared" si="4"/>
        <v>3.0952471482889732</v>
      </c>
      <c r="P10" s="68"/>
      <c r="R10" s="29"/>
    </row>
    <row r="11" spans="1:869" ht="14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R11" s="21"/>
    </row>
    <row r="12" spans="1:869" ht="30" customHeight="1">
      <c r="A12" s="57" t="s">
        <v>9</v>
      </c>
      <c r="B12" s="46" t="s">
        <v>164</v>
      </c>
      <c r="C12" s="40" t="s">
        <v>10</v>
      </c>
      <c r="D12" s="33">
        <v>0</v>
      </c>
      <c r="E12" s="33">
        <v>0</v>
      </c>
      <c r="F12" s="33">
        <v>2</v>
      </c>
      <c r="G12" s="33">
        <v>4</v>
      </c>
      <c r="H12" s="33">
        <v>6</v>
      </c>
      <c r="I12" s="12">
        <f>SUM(E12:H12)</f>
        <v>12</v>
      </c>
      <c r="J12" s="33">
        <f t="shared" ref="J12:J15" si="5">E12*1</f>
        <v>0</v>
      </c>
      <c r="K12" s="33">
        <f t="shared" ref="K12:K15" si="6">F12*2</f>
        <v>4</v>
      </c>
      <c r="L12" s="33">
        <f t="shared" ref="L12:L15" si="7">G12*3</f>
        <v>12</v>
      </c>
      <c r="M12" s="33">
        <f t="shared" ref="M12:M15" si="8">H12*4</f>
        <v>24</v>
      </c>
      <c r="N12" s="36">
        <f t="shared" ref="N12:N15" si="9">SUM(J12:M12)</f>
        <v>40</v>
      </c>
      <c r="O12" s="18">
        <f t="shared" ref="O12:O79" si="10">N12/I12</f>
        <v>3.3333333333333335</v>
      </c>
      <c r="P12" s="59">
        <f>SQRT((((1-O15)^2)*E15+((2-O15)^2)*F15+((3-O15)^2)*G15+((4-O15)^2)*H15)/I15)</f>
        <v>0.9945598551900009</v>
      </c>
      <c r="R12" s="25"/>
      <c r="U12" s="28"/>
    </row>
    <row r="13" spans="1:869" ht="24" customHeight="1">
      <c r="A13" s="57"/>
      <c r="B13" s="46" t="s">
        <v>165</v>
      </c>
      <c r="C13" s="40" t="s">
        <v>11</v>
      </c>
      <c r="D13" s="33">
        <v>0</v>
      </c>
      <c r="E13" s="33">
        <v>7</v>
      </c>
      <c r="F13" s="33">
        <v>12</v>
      </c>
      <c r="G13" s="33">
        <v>14</v>
      </c>
      <c r="H13" s="33">
        <v>3</v>
      </c>
      <c r="I13" s="12">
        <f>SUM(E13:H13)</f>
        <v>36</v>
      </c>
      <c r="J13" s="33">
        <f t="shared" si="5"/>
        <v>7</v>
      </c>
      <c r="K13" s="33">
        <f t="shared" si="6"/>
        <v>24</v>
      </c>
      <c r="L13" s="33">
        <f t="shared" si="7"/>
        <v>42</v>
      </c>
      <c r="M13" s="33">
        <f t="shared" si="8"/>
        <v>12</v>
      </c>
      <c r="N13" s="36">
        <f t="shared" si="9"/>
        <v>85</v>
      </c>
      <c r="O13" s="18">
        <f t="shared" si="10"/>
        <v>2.3611111111111112</v>
      </c>
      <c r="P13" s="59"/>
      <c r="R13" s="25"/>
    </row>
    <row r="14" spans="1:869" ht="30.75" customHeight="1">
      <c r="A14" s="57"/>
      <c r="B14" s="46" t="s">
        <v>166</v>
      </c>
      <c r="C14" s="40" t="s">
        <v>12</v>
      </c>
      <c r="D14" s="33">
        <v>0</v>
      </c>
      <c r="E14" s="33">
        <v>4</v>
      </c>
      <c r="F14" s="33">
        <v>6</v>
      </c>
      <c r="G14" s="33">
        <v>15</v>
      </c>
      <c r="H14" s="33">
        <v>23</v>
      </c>
      <c r="I14" s="12">
        <f>SUM(E14:H14)</f>
        <v>48</v>
      </c>
      <c r="J14" s="33">
        <f t="shared" si="5"/>
        <v>4</v>
      </c>
      <c r="K14" s="33">
        <f t="shared" si="6"/>
        <v>12</v>
      </c>
      <c r="L14" s="33">
        <f t="shared" si="7"/>
        <v>45</v>
      </c>
      <c r="M14" s="33">
        <f t="shared" si="8"/>
        <v>92</v>
      </c>
      <c r="N14" s="36">
        <f t="shared" si="9"/>
        <v>153</v>
      </c>
      <c r="O14" s="18">
        <v>0</v>
      </c>
      <c r="P14" s="59"/>
      <c r="R14" s="25"/>
    </row>
    <row r="15" spans="1:869" ht="17.25" customHeight="1">
      <c r="A15" s="57"/>
      <c r="B15" s="94" t="s">
        <v>143</v>
      </c>
      <c r="C15" s="95"/>
      <c r="D15" s="8">
        <f>SUM(D12:D14)</f>
        <v>0</v>
      </c>
      <c r="E15" s="8">
        <f>SUM(E12:E14)</f>
        <v>11</v>
      </c>
      <c r="F15" s="8">
        <f>SUM(F12:F14)</f>
        <v>20</v>
      </c>
      <c r="G15" s="8">
        <f>SUM(G12:G14)</f>
        <v>33</v>
      </c>
      <c r="H15" s="8">
        <f>SUM(H12:H14)</f>
        <v>32</v>
      </c>
      <c r="I15" s="8">
        <f>SUM(E15:H15)</f>
        <v>96</v>
      </c>
      <c r="J15" s="34">
        <f t="shared" si="5"/>
        <v>11</v>
      </c>
      <c r="K15" s="34">
        <f t="shared" si="6"/>
        <v>40</v>
      </c>
      <c r="L15" s="34">
        <f t="shared" si="7"/>
        <v>99</v>
      </c>
      <c r="M15" s="34">
        <f t="shared" si="8"/>
        <v>128</v>
      </c>
      <c r="N15" s="20">
        <f t="shared" si="9"/>
        <v>278</v>
      </c>
      <c r="O15" s="17">
        <f t="shared" si="10"/>
        <v>2.8958333333333335</v>
      </c>
      <c r="P15" s="59"/>
      <c r="R15" s="25"/>
    </row>
    <row r="16" spans="1:869" ht="13.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R16" s="21"/>
    </row>
    <row r="17" spans="1:18" ht="15" customHeight="1">
      <c r="A17" s="57" t="s">
        <v>13</v>
      </c>
      <c r="B17" s="46" t="s">
        <v>167</v>
      </c>
      <c r="C17" s="41" t="s">
        <v>14</v>
      </c>
      <c r="D17" s="33">
        <v>20</v>
      </c>
      <c r="E17" s="33">
        <v>8</v>
      </c>
      <c r="F17" s="33">
        <v>20</v>
      </c>
      <c r="G17" s="33">
        <v>65</v>
      </c>
      <c r="H17" s="33">
        <v>55</v>
      </c>
      <c r="I17" s="6">
        <f t="shared" ref="I17:I25" si="11">SUM(E17:H17)</f>
        <v>148</v>
      </c>
      <c r="J17" s="33">
        <f t="shared" ref="J17:J82" si="12">E17*1</f>
        <v>8</v>
      </c>
      <c r="K17" s="33">
        <f t="shared" ref="K17:K25" si="13">F17*2</f>
        <v>40</v>
      </c>
      <c r="L17" s="33">
        <f t="shared" ref="L17:L25" si="14">G17*3</f>
        <v>195</v>
      </c>
      <c r="M17" s="33">
        <f t="shared" ref="M17:M25" si="15">H17*4</f>
        <v>220</v>
      </c>
      <c r="N17" s="36">
        <f t="shared" ref="N17:N25" si="16">SUM(J17:M17)</f>
        <v>463</v>
      </c>
      <c r="O17" s="18">
        <f t="shared" si="10"/>
        <v>3.1283783783783785</v>
      </c>
      <c r="P17" s="59">
        <f>SQRT((((1-O25)^2)*E25+((2-O25)^2)*F25+((3-O25)^2)*G25+((4-O25)^2)*H25)/I25)</f>
        <v>0.88505353804596665</v>
      </c>
    </row>
    <row r="18" spans="1:18" ht="27.75" customHeight="1">
      <c r="A18" s="57"/>
      <c r="B18" s="46" t="s">
        <v>168</v>
      </c>
      <c r="C18" s="41" t="s">
        <v>288</v>
      </c>
      <c r="D18" s="33">
        <v>6</v>
      </c>
      <c r="E18" s="33">
        <v>8</v>
      </c>
      <c r="F18" s="33">
        <v>22</v>
      </c>
      <c r="G18" s="33">
        <v>55</v>
      </c>
      <c r="H18" s="33">
        <v>53</v>
      </c>
      <c r="I18" s="6">
        <f t="shared" si="11"/>
        <v>138</v>
      </c>
      <c r="J18" s="33">
        <f t="shared" si="12"/>
        <v>8</v>
      </c>
      <c r="K18" s="33">
        <f t="shared" si="13"/>
        <v>44</v>
      </c>
      <c r="L18" s="33">
        <f t="shared" si="14"/>
        <v>165</v>
      </c>
      <c r="M18" s="33">
        <f t="shared" si="15"/>
        <v>212</v>
      </c>
      <c r="N18" s="36">
        <f t="shared" si="16"/>
        <v>429</v>
      </c>
      <c r="O18" s="18">
        <f t="shared" si="10"/>
        <v>3.1086956521739131</v>
      </c>
      <c r="P18" s="59"/>
    </row>
    <row r="19" spans="1:18" ht="15" customHeight="1">
      <c r="A19" s="57"/>
      <c r="B19" s="46" t="s">
        <v>169</v>
      </c>
      <c r="C19" s="41" t="s">
        <v>15</v>
      </c>
      <c r="D19" s="33">
        <v>9</v>
      </c>
      <c r="E19" s="33">
        <v>4</v>
      </c>
      <c r="F19" s="33">
        <v>13</v>
      </c>
      <c r="G19" s="33">
        <v>12</v>
      </c>
      <c r="H19" s="33">
        <v>10</v>
      </c>
      <c r="I19" s="6">
        <f t="shared" si="11"/>
        <v>39</v>
      </c>
      <c r="J19" s="33">
        <f t="shared" si="12"/>
        <v>4</v>
      </c>
      <c r="K19" s="33">
        <f t="shared" si="13"/>
        <v>26</v>
      </c>
      <c r="L19" s="33">
        <f t="shared" si="14"/>
        <v>36</v>
      </c>
      <c r="M19" s="33">
        <f t="shared" si="15"/>
        <v>40</v>
      </c>
      <c r="N19" s="36">
        <f t="shared" si="16"/>
        <v>106</v>
      </c>
      <c r="O19" s="18">
        <f t="shared" si="10"/>
        <v>2.7179487179487181</v>
      </c>
      <c r="P19" s="59"/>
    </row>
    <row r="20" spans="1:18" ht="15" customHeight="1">
      <c r="A20" s="57"/>
      <c r="B20" s="46" t="s">
        <v>170</v>
      </c>
      <c r="C20" s="41" t="s">
        <v>16</v>
      </c>
      <c r="D20" s="33">
        <v>7</v>
      </c>
      <c r="E20" s="33">
        <v>3</v>
      </c>
      <c r="F20" s="33">
        <v>17</v>
      </c>
      <c r="G20" s="33">
        <v>30</v>
      </c>
      <c r="H20" s="33">
        <v>27</v>
      </c>
      <c r="I20" s="6">
        <f t="shared" si="11"/>
        <v>77</v>
      </c>
      <c r="J20" s="33">
        <f t="shared" si="12"/>
        <v>3</v>
      </c>
      <c r="K20" s="33">
        <f t="shared" si="13"/>
        <v>34</v>
      </c>
      <c r="L20" s="33">
        <f t="shared" si="14"/>
        <v>90</v>
      </c>
      <c r="M20" s="33">
        <f t="shared" si="15"/>
        <v>108</v>
      </c>
      <c r="N20" s="36">
        <f t="shared" si="16"/>
        <v>235</v>
      </c>
      <c r="O20" s="18">
        <f t="shared" si="10"/>
        <v>3.051948051948052</v>
      </c>
      <c r="P20" s="59"/>
    </row>
    <row r="21" spans="1:18" ht="15" customHeight="1">
      <c r="A21" s="57"/>
      <c r="B21" s="46" t="s">
        <v>171</v>
      </c>
      <c r="C21" s="42" t="s">
        <v>17</v>
      </c>
      <c r="D21" s="33">
        <v>6</v>
      </c>
      <c r="E21" s="33">
        <v>1</v>
      </c>
      <c r="F21" s="33">
        <v>10</v>
      </c>
      <c r="G21" s="33">
        <v>34</v>
      </c>
      <c r="H21" s="33">
        <v>33</v>
      </c>
      <c r="I21" s="6">
        <f t="shared" si="11"/>
        <v>78</v>
      </c>
      <c r="J21" s="33">
        <f t="shared" si="12"/>
        <v>1</v>
      </c>
      <c r="K21" s="33">
        <f t="shared" si="13"/>
        <v>20</v>
      </c>
      <c r="L21" s="33">
        <f t="shared" si="14"/>
        <v>102</v>
      </c>
      <c r="M21" s="33">
        <f t="shared" si="15"/>
        <v>132</v>
      </c>
      <c r="N21" s="36">
        <f t="shared" si="16"/>
        <v>255</v>
      </c>
      <c r="O21" s="18">
        <f t="shared" si="10"/>
        <v>3.2692307692307692</v>
      </c>
      <c r="P21" s="59"/>
    </row>
    <row r="22" spans="1:18" ht="15" customHeight="1">
      <c r="A22" s="57"/>
      <c r="B22" s="46" t="s">
        <v>172</v>
      </c>
      <c r="C22" s="41" t="s">
        <v>18</v>
      </c>
      <c r="D22" s="33">
        <v>6</v>
      </c>
      <c r="E22" s="33">
        <v>3</v>
      </c>
      <c r="F22" s="33">
        <v>13</v>
      </c>
      <c r="G22" s="33">
        <v>23</v>
      </c>
      <c r="H22" s="33">
        <v>27</v>
      </c>
      <c r="I22" s="6">
        <f t="shared" si="11"/>
        <v>66</v>
      </c>
      <c r="J22" s="33">
        <f t="shared" si="12"/>
        <v>3</v>
      </c>
      <c r="K22" s="33">
        <f t="shared" si="13"/>
        <v>26</v>
      </c>
      <c r="L22" s="33">
        <f t="shared" si="14"/>
        <v>69</v>
      </c>
      <c r="M22" s="33">
        <f t="shared" si="15"/>
        <v>108</v>
      </c>
      <c r="N22" s="36">
        <f t="shared" si="16"/>
        <v>206</v>
      </c>
      <c r="O22" s="18">
        <f>N22/I22</f>
        <v>3.1212121212121211</v>
      </c>
      <c r="P22" s="59"/>
    </row>
    <row r="23" spans="1:18" ht="15" customHeight="1">
      <c r="A23" s="57"/>
      <c r="B23" s="46" t="s">
        <v>173</v>
      </c>
      <c r="C23" s="42" t="s">
        <v>19</v>
      </c>
      <c r="D23" s="33">
        <v>12</v>
      </c>
      <c r="E23" s="33">
        <v>3</v>
      </c>
      <c r="F23" s="33">
        <v>13</v>
      </c>
      <c r="G23" s="33">
        <v>23</v>
      </c>
      <c r="H23" s="33">
        <v>21</v>
      </c>
      <c r="I23" s="6">
        <f t="shared" si="11"/>
        <v>60</v>
      </c>
      <c r="J23" s="33">
        <f t="shared" si="12"/>
        <v>3</v>
      </c>
      <c r="K23" s="33">
        <f t="shared" si="13"/>
        <v>26</v>
      </c>
      <c r="L23" s="33">
        <f t="shared" si="14"/>
        <v>69</v>
      </c>
      <c r="M23" s="33">
        <f t="shared" si="15"/>
        <v>84</v>
      </c>
      <c r="N23" s="36">
        <f t="shared" si="16"/>
        <v>182</v>
      </c>
      <c r="O23" s="18">
        <f t="shared" si="10"/>
        <v>3.0333333333333332</v>
      </c>
      <c r="P23" s="59"/>
    </row>
    <row r="24" spans="1:18" ht="15" customHeight="1">
      <c r="A24" s="57"/>
      <c r="B24" s="46" t="s">
        <v>174</v>
      </c>
      <c r="C24" s="41" t="s">
        <v>20</v>
      </c>
      <c r="D24" s="33">
        <v>9</v>
      </c>
      <c r="E24" s="33">
        <v>12</v>
      </c>
      <c r="F24" s="33">
        <v>40</v>
      </c>
      <c r="G24" s="33">
        <v>43</v>
      </c>
      <c r="H24" s="33">
        <v>40</v>
      </c>
      <c r="I24" s="6">
        <f t="shared" si="11"/>
        <v>135</v>
      </c>
      <c r="J24" s="33">
        <f t="shared" si="12"/>
        <v>12</v>
      </c>
      <c r="K24" s="33">
        <f t="shared" si="13"/>
        <v>80</v>
      </c>
      <c r="L24" s="33">
        <f t="shared" si="14"/>
        <v>129</v>
      </c>
      <c r="M24" s="33">
        <f t="shared" si="15"/>
        <v>160</v>
      </c>
      <c r="N24" s="36">
        <f t="shared" si="16"/>
        <v>381</v>
      </c>
      <c r="O24" s="18">
        <f t="shared" si="10"/>
        <v>2.8222222222222224</v>
      </c>
      <c r="P24" s="59"/>
    </row>
    <row r="25" spans="1:18">
      <c r="A25" s="57"/>
      <c r="B25" s="94" t="s">
        <v>143</v>
      </c>
      <c r="C25" s="95"/>
      <c r="D25" s="8">
        <f>SUM(D17:D24)</f>
        <v>75</v>
      </c>
      <c r="E25" s="8">
        <f>SUM(E17:E24)</f>
        <v>42</v>
      </c>
      <c r="F25" s="8">
        <f>SUM(F17:F24)</f>
        <v>148</v>
      </c>
      <c r="G25" s="8">
        <f>SUM(G17:G24)</f>
        <v>285</v>
      </c>
      <c r="H25" s="8">
        <f>SUM(H17:H24)</f>
        <v>266</v>
      </c>
      <c r="I25" s="8">
        <f t="shared" si="11"/>
        <v>741</v>
      </c>
      <c r="J25" s="34">
        <f t="shared" si="12"/>
        <v>42</v>
      </c>
      <c r="K25" s="34">
        <f t="shared" si="13"/>
        <v>296</v>
      </c>
      <c r="L25" s="34">
        <f t="shared" si="14"/>
        <v>855</v>
      </c>
      <c r="M25" s="34">
        <f t="shared" si="15"/>
        <v>1064</v>
      </c>
      <c r="N25" s="20">
        <f t="shared" si="16"/>
        <v>2257</v>
      </c>
      <c r="O25" s="17">
        <f t="shared" si="10"/>
        <v>3.0458839406207829</v>
      </c>
      <c r="P25" s="59"/>
    </row>
    <row r="26" spans="1:18" ht="1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R26" s="21"/>
    </row>
    <row r="27" spans="1:18" ht="15.75" customHeight="1">
      <c r="A27" s="55" t="s">
        <v>101</v>
      </c>
      <c r="B27" s="45" t="s">
        <v>175</v>
      </c>
      <c r="C27" s="41" t="s">
        <v>16</v>
      </c>
      <c r="D27" s="33">
        <v>0</v>
      </c>
      <c r="E27" s="33">
        <v>2</v>
      </c>
      <c r="F27" s="33">
        <v>2</v>
      </c>
      <c r="G27" s="33">
        <v>3</v>
      </c>
      <c r="H27" s="33">
        <v>17</v>
      </c>
      <c r="I27" s="33">
        <f>SUM(E27:H27)</f>
        <v>24</v>
      </c>
      <c r="J27" s="33">
        <f t="shared" si="12"/>
        <v>2</v>
      </c>
      <c r="K27" s="33">
        <f t="shared" ref="K27:K28" si="17">F27*2</f>
        <v>4</v>
      </c>
      <c r="L27" s="33">
        <f t="shared" ref="L27:L28" si="18">G27*3</f>
        <v>9</v>
      </c>
      <c r="M27" s="33">
        <f t="shared" ref="M27:M28" si="19">H27*4</f>
        <v>68</v>
      </c>
      <c r="N27" s="36">
        <f t="shared" ref="N27:N28" si="20">SUM(J27:M27)</f>
        <v>83</v>
      </c>
      <c r="O27" s="18">
        <f t="shared" si="10"/>
        <v>3.4583333333333335</v>
      </c>
      <c r="P27" s="59">
        <f>SQRT((((1-O28)^2)*E28+((2-O28)^2)*F28+((3-O28)^2)*G28+((4-O28)^2)*H28)/I28)</f>
        <v>0.95652002360408295</v>
      </c>
    </row>
    <row r="28" spans="1:18">
      <c r="A28" s="55"/>
      <c r="B28" s="94" t="s">
        <v>143</v>
      </c>
      <c r="C28" s="95"/>
      <c r="D28" s="9">
        <f>SUM(D27)</f>
        <v>0</v>
      </c>
      <c r="E28" s="9">
        <f>SUM(E27)</f>
        <v>2</v>
      </c>
      <c r="F28" s="9">
        <f>SUM(F27)</f>
        <v>2</v>
      </c>
      <c r="G28" s="9">
        <f>SUM(G27)</f>
        <v>3</v>
      </c>
      <c r="H28" s="9">
        <f>SUM(H27)</f>
        <v>17</v>
      </c>
      <c r="I28" s="9">
        <f>SUM(E28:H28)</f>
        <v>24</v>
      </c>
      <c r="J28" s="34">
        <f t="shared" si="12"/>
        <v>2</v>
      </c>
      <c r="K28" s="34">
        <f t="shared" si="17"/>
        <v>4</v>
      </c>
      <c r="L28" s="34">
        <f t="shared" si="18"/>
        <v>9</v>
      </c>
      <c r="M28" s="34">
        <f t="shared" si="19"/>
        <v>68</v>
      </c>
      <c r="N28" s="20">
        <f t="shared" si="20"/>
        <v>83</v>
      </c>
      <c r="O28" s="17">
        <f t="shared" si="10"/>
        <v>3.4583333333333335</v>
      </c>
      <c r="P28" s="59"/>
    </row>
    <row r="29" spans="1:18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R29" s="21"/>
    </row>
    <row r="30" spans="1:18" ht="15" customHeight="1">
      <c r="A30" s="60" t="s">
        <v>156</v>
      </c>
      <c r="B30" s="47" t="s">
        <v>176</v>
      </c>
      <c r="C30" s="40" t="s">
        <v>102</v>
      </c>
      <c r="D30" s="33">
        <v>10</v>
      </c>
      <c r="E30" s="33">
        <v>3</v>
      </c>
      <c r="F30" s="33">
        <v>5</v>
      </c>
      <c r="G30" s="33">
        <v>46</v>
      </c>
      <c r="H30" s="33">
        <v>44</v>
      </c>
      <c r="I30" s="38">
        <f t="shared" ref="I30:I35" si="21">SUM(E30:H30)</f>
        <v>98</v>
      </c>
      <c r="J30" s="33">
        <f t="shared" si="12"/>
        <v>3</v>
      </c>
      <c r="K30" s="33">
        <f t="shared" ref="K30:K35" si="22">F30*2</f>
        <v>10</v>
      </c>
      <c r="L30" s="33">
        <f t="shared" ref="L30:L35" si="23">G30*3</f>
        <v>138</v>
      </c>
      <c r="M30" s="33">
        <f t="shared" ref="M30:M35" si="24">H30*4</f>
        <v>176</v>
      </c>
      <c r="N30" s="36">
        <f t="shared" ref="N30:N35" si="25">SUM(J30:M30)</f>
        <v>327</v>
      </c>
      <c r="O30" s="18">
        <f t="shared" si="10"/>
        <v>3.3367346938775508</v>
      </c>
      <c r="P30" s="66">
        <f>SQRT((((1-O35)^2)*E35+((2-O35)^2)*F35+((3-O35)^2)*G35+((4-O35)^2)*H35)/I35)</f>
        <v>0.68473421816167934</v>
      </c>
    </row>
    <row r="31" spans="1:18" ht="15" customHeight="1">
      <c r="A31" s="61"/>
      <c r="B31" s="47" t="s">
        <v>177</v>
      </c>
      <c r="C31" s="40" t="s">
        <v>103</v>
      </c>
      <c r="D31" s="33">
        <v>4</v>
      </c>
      <c r="E31" s="33">
        <v>0</v>
      </c>
      <c r="F31" s="33">
        <v>4</v>
      </c>
      <c r="G31" s="33">
        <v>24</v>
      </c>
      <c r="H31" s="33">
        <v>76</v>
      </c>
      <c r="I31" s="38">
        <f t="shared" si="21"/>
        <v>104</v>
      </c>
      <c r="J31" s="33">
        <f t="shared" si="12"/>
        <v>0</v>
      </c>
      <c r="K31" s="33">
        <f t="shared" si="22"/>
        <v>8</v>
      </c>
      <c r="L31" s="33">
        <f t="shared" si="23"/>
        <v>72</v>
      </c>
      <c r="M31" s="33">
        <f t="shared" si="24"/>
        <v>304</v>
      </c>
      <c r="N31" s="36">
        <f t="shared" si="25"/>
        <v>384</v>
      </c>
      <c r="O31" s="18">
        <f t="shared" si="10"/>
        <v>3.6923076923076925</v>
      </c>
      <c r="P31" s="67"/>
    </row>
    <row r="32" spans="1:18" ht="15" customHeight="1">
      <c r="A32" s="61"/>
      <c r="B32" s="47" t="s">
        <v>178</v>
      </c>
      <c r="C32" s="40" t="s">
        <v>104</v>
      </c>
      <c r="D32" s="33">
        <v>3</v>
      </c>
      <c r="E32" s="33">
        <v>2</v>
      </c>
      <c r="F32" s="33">
        <v>2</v>
      </c>
      <c r="G32" s="33">
        <v>16</v>
      </c>
      <c r="H32" s="33">
        <v>25</v>
      </c>
      <c r="I32" s="38">
        <f t="shared" si="21"/>
        <v>45</v>
      </c>
      <c r="J32" s="33">
        <f t="shared" si="12"/>
        <v>2</v>
      </c>
      <c r="K32" s="33">
        <f t="shared" si="22"/>
        <v>4</v>
      </c>
      <c r="L32" s="33">
        <f t="shared" si="23"/>
        <v>48</v>
      </c>
      <c r="M32" s="33">
        <f t="shared" si="24"/>
        <v>100</v>
      </c>
      <c r="N32" s="36">
        <f t="shared" si="25"/>
        <v>154</v>
      </c>
      <c r="O32" s="18">
        <f t="shared" si="10"/>
        <v>3.4222222222222221</v>
      </c>
      <c r="P32" s="67"/>
    </row>
    <row r="33" spans="1:18" ht="15" customHeight="1">
      <c r="A33" s="61"/>
      <c r="B33" s="47" t="s">
        <v>179</v>
      </c>
      <c r="C33" s="40" t="s">
        <v>16</v>
      </c>
      <c r="D33" s="33">
        <v>0</v>
      </c>
      <c r="E33" s="33">
        <v>1</v>
      </c>
      <c r="F33" s="33">
        <v>5</v>
      </c>
      <c r="G33" s="33">
        <v>15</v>
      </c>
      <c r="H33" s="33">
        <v>39</v>
      </c>
      <c r="I33" s="38">
        <f t="shared" si="21"/>
        <v>60</v>
      </c>
      <c r="J33" s="33">
        <f t="shared" si="12"/>
        <v>1</v>
      </c>
      <c r="K33" s="33">
        <f t="shared" si="22"/>
        <v>10</v>
      </c>
      <c r="L33" s="33">
        <f t="shared" si="23"/>
        <v>45</v>
      </c>
      <c r="M33" s="33">
        <f t="shared" si="24"/>
        <v>156</v>
      </c>
      <c r="N33" s="36">
        <f t="shared" si="25"/>
        <v>212</v>
      </c>
      <c r="O33" s="18">
        <f t="shared" si="10"/>
        <v>3.5333333333333332</v>
      </c>
      <c r="P33" s="67"/>
    </row>
    <row r="34" spans="1:18" ht="15" customHeight="1">
      <c r="A34" s="61"/>
      <c r="B34" s="47" t="s">
        <v>180</v>
      </c>
      <c r="C34" s="40" t="s">
        <v>15</v>
      </c>
      <c r="D34" s="33">
        <v>2</v>
      </c>
      <c r="E34" s="33">
        <v>0</v>
      </c>
      <c r="F34" s="33">
        <v>6</v>
      </c>
      <c r="G34" s="33">
        <v>13</v>
      </c>
      <c r="H34" s="33">
        <v>39</v>
      </c>
      <c r="I34" s="38">
        <f t="shared" si="21"/>
        <v>58</v>
      </c>
      <c r="J34" s="33">
        <f t="shared" si="12"/>
        <v>0</v>
      </c>
      <c r="K34" s="33">
        <f t="shared" si="22"/>
        <v>12</v>
      </c>
      <c r="L34" s="33">
        <f t="shared" si="23"/>
        <v>39</v>
      </c>
      <c r="M34" s="33">
        <f t="shared" si="24"/>
        <v>156</v>
      </c>
      <c r="N34" s="36">
        <f t="shared" si="25"/>
        <v>207</v>
      </c>
      <c r="O34" s="18">
        <f>N34/I34</f>
        <v>3.5689655172413794</v>
      </c>
      <c r="P34" s="67"/>
    </row>
    <row r="35" spans="1:18">
      <c r="A35" s="62"/>
      <c r="B35" s="94" t="s">
        <v>143</v>
      </c>
      <c r="C35" s="95"/>
      <c r="D35" s="9">
        <f>SUM(D30:D34)</f>
        <v>19</v>
      </c>
      <c r="E35" s="9">
        <f>SUM(E30:E34)</f>
        <v>6</v>
      </c>
      <c r="F35" s="9">
        <f>SUM(F30:F34)</f>
        <v>22</v>
      </c>
      <c r="G35" s="9">
        <f>SUM(G30:G34)</f>
        <v>114</v>
      </c>
      <c r="H35" s="9">
        <f>SUM(H30:H34)</f>
        <v>223</v>
      </c>
      <c r="I35" s="9">
        <f t="shared" si="21"/>
        <v>365</v>
      </c>
      <c r="J35" s="34">
        <f t="shared" si="12"/>
        <v>6</v>
      </c>
      <c r="K35" s="34">
        <f t="shared" si="22"/>
        <v>44</v>
      </c>
      <c r="L35" s="34">
        <f t="shared" si="23"/>
        <v>342</v>
      </c>
      <c r="M35" s="34">
        <f t="shared" si="24"/>
        <v>892</v>
      </c>
      <c r="N35" s="20">
        <f t="shared" si="25"/>
        <v>1284</v>
      </c>
      <c r="O35" s="17">
        <f t="shared" si="10"/>
        <v>3.5178082191780824</v>
      </c>
      <c r="P35" s="68"/>
    </row>
    <row r="36" spans="1:18" ht="13.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R36" s="21"/>
    </row>
    <row r="37" spans="1:18" ht="36" customHeight="1">
      <c r="A37" s="55" t="s">
        <v>141</v>
      </c>
      <c r="B37" s="45" t="s">
        <v>289</v>
      </c>
      <c r="C37" s="40" t="s">
        <v>107</v>
      </c>
      <c r="D37" s="33">
        <v>1</v>
      </c>
      <c r="E37" s="33">
        <v>2</v>
      </c>
      <c r="F37" s="33">
        <v>4</v>
      </c>
      <c r="G37" s="33">
        <v>25</v>
      </c>
      <c r="H37" s="33">
        <v>16</v>
      </c>
      <c r="I37" s="38">
        <f>SUM(E37:H37)</f>
        <v>47</v>
      </c>
      <c r="J37" s="33">
        <f t="shared" si="12"/>
        <v>2</v>
      </c>
      <c r="K37" s="33">
        <f t="shared" ref="K37:K38" si="26">F37*2</f>
        <v>8</v>
      </c>
      <c r="L37" s="33">
        <f t="shared" ref="L37:L38" si="27">G37*3</f>
        <v>75</v>
      </c>
      <c r="M37" s="33">
        <f t="shared" ref="M37:M38" si="28">H37*4</f>
        <v>64</v>
      </c>
      <c r="N37" s="36">
        <f t="shared" ref="N37:N38" si="29">SUM(J37:M37)</f>
        <v>149</v>
      </c>
      <c r="O37" s="18">
        <f t="shared" si="10"/>
        <v>3.1702127659574466</v>
      </c>
      <c r="P37" s="59">
        <f>SQRT((((1-O38)^2)*E38+((2-O38)^2)*F38+((3-O38)^2)*G38+((4-O38)^2)*H38)/I38)</f>
        <v>0.75284280906187795</v>
      </c>
    </row>
    <row r="38" spans="1:18">
      <c r="A38" s="55"/>
      <c r="B38" s="94" t="s">
        <v>143</v>
      </c>
      <c r="C38" s="95"/>
      <c r="D38" s="9">
        <f>SUM(D37)</f>
        <v>1</v>
      </c>
      <c r="E38" s="9">
        <f>SUM(E37)</f>
        <v>2</v>
      </c>
      <c r="F38" s="9">
        <f>SUM(F37)</f>
        <v>4</v>
      </c>
      <c r="G38" s="9">
        <f>SUM(G37)</f>
        <v>25</v>
      </c>
      <c r="H38" s="9">
        <f>SUM(H37)</f>
        <v>16</v>
      </c>
      <c r="I38" s="9">
        <f>SUM(E38:H38)</f>
        <v>47</v>
      </c>
      <c r="J38" s="34">
        <f t="shared" si="12"/>
        <v>2</v>
      </c>
      <c r="K38" s="34">
        <f t="shared" si="26"/>
        <v>8</v>
      </c>
      <c r="L38" s="34">
        <f t="shared" si="27"/>
        <v>75</v>
      </c>
      <c r="M38" s="34">
        <f t="shared" si="28"/>
        <v>64</v>
      </c>
      <c r="N38" s="20">
        <f t="shared" si="29"/>
        <v>149</v>
      </c>
      <c r="O38" s="17">
        <f t="shared" si="10"/>
        <v>3.1702127659574466</v>
      </c>
      <c r="P38" s="59"/>
    </row>
    <row r="39" spans="1:18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R39" s="21"/>
    </row>
    <row r="40" spans="1:18" ht="19.5" customHeight="1">
      <c r="A40" s="55" t="s">
        <v>21</v>
      </c>
      <c r="B40" s="45" t="s">
        <v>182</v>
      </c>
      <c r="C40" s="41" t="s">
        <v>22</v>
      </c>
      <c r="D40" s="33">
        <v>5</v>
      </c>
      <c r="E40" s="33">
        <v>4</v>
      </c>
      <c r="F40" s="33">
        <v>2</v>
      </c>
      <c r="G40" s="33">
        <v>24</v>
      </c>
      <c r="H40" s="33">
        <v>13</v>
      </c>
      <c r="I40" s="38">
        <f>SUM(E40:H40)</f>
        <v>43</v>
      </c>
      <c r="J40" s="33">
        <f t="shared" si="12"/>
        <v>4</v>
      </c>
      <c r="K40" s="33">
        <f t="shared" ref="K40:K44" si="30">F40*2</f>
        <v>4</v>
      </c>
      <c r="L40" s="33">
        <f t="shared" ref="L40:L44" si="31">G40*3</f>
        <v>72</v>
      </c>
      <c r="M40" s="33">
        <f t="shared" ref="M40:M44" si="32">H40*4</f>
        <v>52</v>
      </c>
      <c r="N40" s="36">
        <f t="shared" ref="N40:N44" si="33">SUM(J40:M40)</f>
        <v>132</v>
      </c>
      <c r="O40" s="18">
        <f t="shared" si="10"/>
        <v>3.0697674418604652</v>
      </c>
      <c r="P40" s="59">
        <f>SQRT((((1-O44)^2)*E44+((2-O44)^2)*F44+((3-O44)^2)*G44+((4-O44)^2)*H44)/I44)</f>
        <v>1.2343663713520316</v>
      </c>
    </row>
    <row r="41" spans="1:18" ht="19.5" customHeight="1">
      <c r="A41" s="55"/>
      <c r="B41" s="47" t="s">
        <v>184</v>
      </c>
      <c r="C41" s="41" t="s">
        <v>181</v>
      </c>
      <c r="D41" s="33">
        <v>9</v>
      </c>
      <c r="E41" s="33">
        <v>12</v>
      </c>
      <c r="F41" s="33">
        <v>19</v>
      </c>
      <c r="G41" s="33">
        <v>44</v>
      </c>
      <c r="H41" s="33">
        <v>24</v>
      </c>
      <c r="I41" s="38">
        <f>SUM(D41:H41)</f>
        <v>108</v>
      </c>
      <c r="J41" s="33">
        <f t="shared" si="12"/>
        <v>12</v>
      </c>
      <c r="K41" s="33">
        <f t="shared" si="30"/>
        <v>38</v>
      </c>
      <c r="L41" s="33">
        <f t="shared" si="31"/>
        <v>132</v>
      </c>
      <c r="M41" s="33">
        <f t="shared" si="32"/>
        <v>96</v>
      </c>
      <c r="N41" s="36">
        <f t="shared" si="33"/>
        <v>278</v>
      </c>
      <c r="O41" s="18">
        <f t="shared" si="10"/>
        <v>2.574074074074074</v>
      </c>
      <c r="P41" s="59"/>
    </row>
    <row r="42" spans="1:18" ht="19.5" customHeight="1">
      <c r="A42" s="55"/>
      <c r="B42" s="45" t="s">
        <v>183</v>
      </c>
      <c r="C42" s="41" t="s">
        <v>23</v>
      </c>
      <c r="D42" s="33">
        <v>10</v>
      </c>
      <c r="E42" s="33">
        <v>13</v>
      </c>
      <c r="F42" s="33">
        <v>11</v>
      </c>
      <c r="G42" s="33">
        <v>18</v>
      </c>
      <c r="H42" s="33">
        <v>20</v>
      </c>
      <c r="I42" s="38">
        <f>SUM(E42:H42)</f>
        <v>62</v>
      </c>
      <c r="J42" s="33">
        <f t="shared" si="12"/>
        <v>13</v>
      </c>
      <c r="K42" s="33">
        <f t="shared" si="30"/>
        <v>22</v>
      </c>
      <c r="L42" s="33">
        <f t="shared" si="31"/>
        <v>54</v>
      </c>
      <c r="M42" s="33">
        <f t="shared" si="32"/>
        <v>80</v>
      </c>
      <c r="N42" s="36">
        <f t="shared" si="33"/>
        <v>169</v>
      </c>
      <c r="O42" s="18">
        <f t="shared" si="10"/>
        <v>2.725806451612903</v>
      </c>
      <c r="P42" s="59"/>
    </row>
    <row r="43" spans="1:18" ht="21" customHeight="1">
      <c r="A43" s="55"/>
      <c r="B43" s="45" t="s">
        <v>185</v>
      </c>
      <c r="C43" s="41" t="s">
        <v>24</v>
      </c>
      <c r="D43" s="33">
        <v>1</v>
      </c>
      <c r="E43" s="33">
        <v>6</v>
      </c>
      <c r="F43" s="33">
        <v>10</v>
      </c>
      <c r="G43" s="33">
        <v>12</v>
      </c>
      <c r="H43" s="33">
        <v>19</v>
      </c>
      <c r="I43" s="38">
        <f>SUM(E43:H43)</f>
        <v>47</v>
      </c>
      <c r="J43" s="33">
        <f t="shared" si="12"/>
        <v>6</v>
      </c>
      <c r="K43" s="33">
        <f t="shared" si="30"/>
        <v>20</v>
      </c>
      <c r="L43" s="33">
        <f t="shared" si="31"/>
        <v>36</v>
      </c>
      <c r="M43" s="33">
        <f t="shared" si="32"/>
        <v>76</v>
      </c>
      <c r="N43" s="36">
        <f t="shared" si="33"/>
        <v>138</v>
      </c>
      <c r="O43" s="18">
        <f t="shared" si="10"/>
        <v>2.9361702127659575</v>
      </c>
      <c r="P43" s="59"/>
    </row>
    <row r="44" spans="1:18" ht="18" customHeight="1">
      <c r="A44" s="55"/>
      <c r="B44" s="94" t="s">
        <v>143</v>
      </c>
      <c r="C44" s="95"/>
      <c r="D44" s="8">
        <f>SUM(D40:D43)</f>
        <v>25</v>
      </c>
      <c r="E44" s="8">
        <f>SUM(E40:E43)</f>
        <v>35</v>
      </c>
      <c r="F44" s="8">
        <f>SUM(F40:F43)</f>
        <v>42</v>
      </c>
      <c r="G44" s="8">
        <f>SUM(G40:G43)</f>
        <v>98</v>
      </c>
      <c r="H44" s="8">
        <f>SUM(H40:H43)</f>
        <v>76</v>
      </c>
      <c r="I44" s="8">
        <f>SUM(E40:H44)</f>
        <v>502</v>
      </c>
      <c r="J44" s="34">
        <f t="shared" si="12"/>
        <v>35</v>
      </c>
      <c r="K44" s="34">
        <f t="shared" si="30"/>
        <v>84</v>
      </c>
      <c r="L44" s="34">
        <f t="shared" si="31"/>
        <v>294</v>
      </c>
      <c r="M44" s="34">
        <f t="shared" si="32"/>
        <v>304</v>
      </c>
      <c r="N44" s="20">
        <f t="shared" si="33"/>
        <v>717</v>
      </c>
      <c r="O44" s="17">
        <f t="shared" si="10"/>
        <v>1.4282868525896415</v>
      </c>
      <c r="P44" s="59"/>
    </row>
    <row r="45" spans="1:18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R45" s="21"/>
    </row>
    <row r="46" spans="1:18" ht="15" customHeight="1">
      <c r="A46" s="57" t="s">
        <v>130</v>
      </c>
      <c r="B46" s="46" t="s">
        <v>187</v>
      </c>
      <c r="C46" s="41" t="s">
        <v>186</v>
      </c>
      <c r="D46" s="33">
        <v>0</v>
      </c>
      <c r="E46" s="33">
        <v>0</v>
      </c>
      <c r="F46" s="33">
        <v>0</v>
      </c>
      <c r="G46" s="33">
        <v>0</v>
      </c>
      <c r="H46" s="33">
        <v>12</v>
      </c>
      <c r="I46" s="38">
        <f>SUM(E46:H46)</f>
        <v>12</v>
      </c>
      <c r="J46" s="33">
        <f t="shared" si="12"/>
        <v>0</v>
      </c>
      <c r="K46" s="33">
        <f t="shared" ref="K46:K51" si="34">F46*2</f>
        <v>0</v>
      </c>
      <c r="L46" s="33">
        <f t="shared" ref="L46:L51" si="35">G46*3</f>
        <v>0</v>
      </c>
      <c r="M46" s="33">
        <f t="shared" ref="M46:M51" si="36">H46*4</f>
        <v>48</v>
      </c>
      <c r="N46" s="36">
        <f t="shared" ref="N46:N51" si="37">SUM(J46:M46)</f>
        <v>48</v>
      </c>
      <c r="O46" s="18">
        <f t="shared" si="10"/>
        <v>4</v>
      </c>
      <c r="P46" s="59">
        <f>SQRT((((1-O51)^2)*E51+((2-O51)^2)*F51+((3-O51)^2)*G51+((4-O51)^2)*H51)/I51)</f>
        <v>1.2410697954942485</v>
      </c>
    </row>
    <row r="47" spans="1:18" ht="15" customHeight="1">
      <c r="A47" s="57"/>
      <c r="B47" s="46" t="s">
        <v>188</v>
      </c>
      <c r="C47" s="40" t="s">
        <v>131</v>
      </c>
      <c r="D47" s="33">
        <v>4</v>
      </c>
      <c r="E47" s="33">
        <v>6</v>
      </c>
      <c r="F47" s="33">
        <v>9</v>
      </c>
      <c r="G47" s="33">
        <v>11</v>
      </c>
      <c r="H47" s="33">
        <v>6</v>
      </c>
      <c r="I47" s="38">
        <f>SUM(E47:H47)</f>
        <v>32</v>
      </c>
      <c r="J47" s="33">
        <f t="shared" si="12"/>
        <v>6</v>
      </c>
      <c r="K47" s="33">
        <f t="shared" si="34"/>
        <v>18</v>
      </c>
      <c r="L47" s="33">
        <f t="shared" si="35"/>
        <v>33</v>
      </c>
      <c r="M47" s="33">
        <f t="shared" si="36"/>
        <v>24</v>
      </c>
      <c r="N47" s="36">
        <f t="shared" si="37"/>
        <v>81</v>
      </c>
      <c r="O47" s="18">
        <f t="shared" si="10"/>
        <v>2.53125</v>
      </c>
      <c r="P47" s="59"/>
    </row>
    <row r="48" spans="1:18" ht="15" customHeight="1">
      <c r="A48" s="57"/>
      <c r="B48" s="46" t="s">
        <v>189</v>
      </c>
      <c r="C48" s="40" t="s">
        <v>132</v>
      </c>
      <c r="D48" s="33">
        <v>3</v>
      </c>
      <c r="E48" s="33">
        <v>0</v>
      </c>
      <c r="F48" s="33">
        <v>9</v>
      </c>
      <c r="G48" s="33">
        <v>17</v>
      </c>
      <c r="H48" s="33">
        <v>7</v>
      </c>
      <c r="I48" s="38">
        <f>SUM(E48:H48)</f>
        <v>33</v>
      </c>
      <c r="J48" s="33">
        <f t="shared" si="12"/>
        <v>0</v>
      </c>
      <c r="K48" s="33">
        <f t="shared" si="34"/>
        <v>18</v>
      </c>
      <c r="L48" s="33">
        <f t="shared" si="35"/>
        <v>51</v>
      </c>
      <c r="M48" s="33">
        <f t="shared" si="36"/>
        <v>28</v>
      </c>
      <c r="N48" s="36">
        <f t="shared" si="37"/>
        <v>97</v>
      </c>
      <c r="O48" s="18">
        <f t="shared" si="10"/>
        <v>2.9393939393939394</v>
      </c>
      <c r="P48" s="59"/>
    </row>
    <row r="49" spans="1:18" ht="15" customHeight="1">
      <c r="A49" s="57"/>
      <c r="B49" s="46" t="s">
        <v>190</v>
      </c>
      <c r="C49" s="40" t="s">
        <v>133</v>
      </c>
      <c r="D49" s="33">
        <v>0</v>
      </c>
      <c r="E49" s="33">
        <v>0</v>
      </c>
      <c r="F49" s="33">
        <v>0</v>
      </c>
      <c r="G49" s="33">
        <v>2</v>
      </c>
      <c r="H49" s="33">
        <v>10</v>
      </c>
      <c r="I49" s="38">
        <f>SUM(E49:H49)</f>
        <v>12</v>
      </c>
      <c r="J49" s="33">
        <f t="shared" si="12"/>
        <v>0</v>
      </c>
      <c r="K49" s="33">
        <f t="shared" si="34"/>
        <v>0</v>
      </c>
      <c r="L49" s="33">
        <f t="shared" si="35"/>
        <v>6</v>
      </c>
      <c r="M49" s="33">
        <f t="shared" si="36"/>
        <v>40</v>
      </c>
      <c r="N49" s="36">
        <f>SUM(J49:M49)</f>
        <v>46</v>
      </c>
      <c r="O49" s="18">
        <f t="shared" si="10"/>
        <v>3.8333333333333335</v>
      </c>
      <c r="P49" s="59"/>
    </row>
    <row r="50" spans="1:18" ht="15" customHeight="1">
      <c r="A50" s="57"/>
      <c r="B50" s="46" t="s">
        <v>191</v>
      </c>
      <c r="C50" s="40" t="s">
        <v>134</v>
      </c>
      <c r="D50" s="33">
        <v>7</v>
      </c>
      <c r="E50" s="33">
        <v>1</v>
      </c>
      <c r="F50" s="33">
        <v>10</v>
      </c>
      <c r="G50" s="33">
        <v>11</v>
      </c>
      <c r="H50" s="33">
        <v>7</v>
      </c>
      <c r="I50" s="38">
        <f>SUM(E50:H50)</f>
        <v>29</v>
      </c>
      <c r="J50" s="33">
        <f t="shared" si="12"/>
        <v>1</v>
      </c>
      <c r="K50" s="33">
        <f t="shared" si="34"/>
        <v>20</v>
      </c>
      <c r="L50" s="33">
        <f t="shared" si="35"/>
        <v>33</v>
      </c>
      <c r="M50" s="33">
        <f t="shared" si="36"/>
        <v>28</v>
      </c>
      <c r="N50" s="36">
        <f t="shared" si="37"/>
        <v>82</v>
      </c>
      <c r="O50" s="18">
        <f t="shared" si="10"/>
        <v>2.8275862068965516</v>
      </c>
      <c r="P50" s="59"/>
    </row>
    <row r="51" spans="1:18">
      <c r="A51" s="57"/>
      <c r="B51" s="94" t="s">
        <v>143</v>
      </c>
      <c r="C51" s="95"/>
      <c r="D51" s="9">
        <f>SUM(D46:D50)</f>
        <v>14</v>
      </c>
      <c r="E51" s="9">
        <f>SUM(E46:E50)</f>
        <v>7</v>
      </c>
      <c r="F51" s="9">
        <f>SUM(F46:F50)</f>
        <v>28</v>
      </c>
      <c r="G51" s="9">
        <f>SUM(G46:G50)</f>
        <v>41</v>
      </c>
      <c r="H51" s="9">
        <f>SUM(H46:H50)</f>
        <v>42</v>
      </c>
      <c r="I51" s="9">
        <f>SUM(E46:H51)</f>
        <v>236</v>
      </c>
      <c r="J51" s="34">
        <f t="shared" si="12"/>
        <v>7</v>
      </c>
      <c r="K51" s="34">
        <f t="shared" si="34"/>
        <v>56</v>
      </c>
      <c r="L51" s="34">
        <f t="shared" si="35"/>
        <v>123</v>
      </c>
      <c r="M51" s="34">
        <f t="shared" si="36"/>
        <v>168</v>
      </c>
      <c r="N51" s="20">
        <f t="shared" si="37"/>
        <v>354</v>
      </c>
      <c r="O51" s="17">
        <f t="shared" si="10"/>
        <v>1.5</v>
      </c>
      <c r="P51" s="59"/>
    </row>
    <row r="52" spans="1:18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8" ht="26.25" customHeight="1">
      <c r="A53" s="55" t="s">
        <v>25</v>
      </c>
      <c r="B53" s="45" t="s">
        <v>290</v>
      </c>
      <c r="C53" s="41" t="s">
        <v>26</v>
      </c>
      <c r="D53" s="33">
        <v>18</v>
      </c>
      <c r="E53" s="33">
        <v>4</v>
      </c>
      <c r="F53" s="33">
        <v>24</v>
      </c>
      <c r="G53" s="33">
        <v>33</v>
      </c>
      <c r="H53" s="33">
        <v>29</v>
      </c>
      <c r="I53" s="38">
        <f>SUM(E53:H53)</f>
        <v>90</v>
      </c>
      <c r="J53" s="33">
        <f t="shared" si="12"/>
        <v>4</v>
      </c>
      <c r="K53" s="33">
        <f t="shared" ref="K53:K54" si="38">F53*2</f>
        <v>48</v>
      </c>
      <c r="L53" s="33">
        <f t="shared" ref="L53:L54" si="39">G53*3</f>
        <v>99</v>
      </c>
      <c r="M53" s="33">
        <f t="shared" ref="M53:M54" si="40">H53*4</f>
        <v>116</v>
      </c>
      <c r="N53" s="36">
        <f t="shared" ref="N53:N54" si="41">SUM(J53:M53)</f>
        <v>267</v>
      </c>
      <c r="O53" s="18">
        <f t="shared" si="10"/>
        <v>2.9666666666666668</v>
      </c>
      <c r="P53" s="59">
        <f>SQRT((((1-O54)^2)*E54+((2-O54)^2)*F54+((3-O54)^2)*G54+((4-O54)^2)*H54)/I54)</f>
        <v>0.87496031656044593</v>
      </c>
    </row>
    <row r="54" spans="1:18" ht="15" customHeight="1">
      <c r="A54" s="55"/>
      <c r="B54" s="94" t="s">
        <v>143</v>
      </c>
      <c r="C54" s="95"/>
      <c r="D54" s="8">
        <f>SUM(D53)</f>
        <v>18</v>
      </c>
      <c r="E54" s="8">
        <f>SUM(E53)</f>
        <v>4</v>
      </c>
      <c r="F54" s="8">
        <f>SUM(F53)</f>
        <v>24</v>
      </c>
      <c r="G54" s="8">
        <f>SUM(G53)</f>
        <v>33</v>
      </c>
      <c r="H54" s="8">
        <f>SUM(H53)</f>
        <v>29</v>
      </c>
      <c r="I54" s="8">
        <f>SUM(E54:H54)</f>
        <v>90</v>
      </c>
      <c r="J54" s="34">
        <f t="shared" si="12"/>
        <v>4</v>
      </c>
      <c r="K54" s="34">
        <f t="shared" si="38"/>
        <v>48</v>
      </c>
      <c r="L54" s="34">
        <f t="shared" si="39"/>
        <v>99</v>
      </c>
      <c r="M54" s="34">
        <f t="shared" si="40"/>
        <v>116</v>
      </c>
      <c r="N54" s="20">
        <f t="shared" si="41"/>
        <v>267</v>
      </c>
      <c r="O54" s="17">
        <f t="shared" si="10"/>
        <v>2.9666666666666668</v>
      </c>
      <c r="P54" s="59"/>
    </row>
    <row r="55" spans="1:18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R55" s="21"/>
    </row>
    <row r="56" spans="1:18" ht="24" customHeight="1">
      <c r="A56" s="57" t="s">
        <v>27</v>
      </c>
      <c r="B56" s="46" t="s">
        <v>192</v>
      </c>
      <c r="C56" s="40" t="s">
        <v>28</v>
      </c>
      <c r="D56" s="33">
        <v>18</v>
      </c>
      <c r="E56" s="33">
        <v>1</v>
      </c>
      <c r="F56" s="33">
        <v>13</v>
      </c>
      <c r="G56" s="33">
        <v>18</v>
      </c>
      <c r="H56" s="33">
        <v>46</v>
      </c>
      <c r="I56" s="38">
        <f>SUM(E56:H56)</f>
        <v>78</v>
      </c>
      <c r="J56" s="33">
        <f t="shared" si="12"/>
        <v>1</v>
      </c>
      <c r="K56" s="33">
        <f t="shared" ref="K56:K58" si="42">F56*2</f>
        <v>26</v>
      </c>
      <c r="L56" s="33">
        <f t="shared" ref="L56:L58" si="43">G56*3</f>
        <v>54</v>
      </c>
      <c r="M56" s="33">
        <f t="shared" ref="M56:M58" si="44">H56*4</f>
        <v>184</v>
      </c>
      <c r="N56" s="36">
        <f t="shared" ref="N56:N58" si="45">SUM(J56:M56)</f>
        <v>265</v>
      </c>
      <c r="O56" s="18">
        <f t="shared" si="10"/>
        <v>3.3974358974358974</v>
      </c>
      <c r="P56" s="59">
        <f>SQRT((((1-O58)^2)*E58+((2-O58)^2)*F58+((3-O58)^2)*G58+((4-O58)^2)*H58)/I58)</f>
        <v>0.94442427155087794</v>
      </c>
    </row>
    <row r="57" spans="1:18" ht="24.75" customHeight="1">
      <c r="A57" s="57"/>
      <c r="B57" s="46" t="s">
        <v>193</v>
      </c>
      <c r="C57" s="40" t="s">
        <v>29</v>
      </c>
      <c r="D57" s="33">
        <v>15</v>
      </c>
      <c r="E57" s="33">
        <v>18</v>
      </c>
      <c r="F57" s="33">
        <v>21</v>
      </c>
      <c r="G57" s="33">
        <v>58</v>
      </c>
      <c r="H57" s="33">
        <v>68</v>
      </c>
      <c r="I57" s="38">
        <f>SUM(E57:H57)</f>
        <v>165</v>
      </c>
      <c r="J57" s="33">
        <f t="shared" si="12"/>
        <v>18</v>
      </c>
      <c r="K57" s="33">
        <f t="shared" si="42"/>
        <v>42</v>
      </c>
      <c r="L57" s="33">
        <f t="shared" si="43"/>
        <v>174</v>
      </c>
      <c r="M57" s="33">
        <f t="shared" si="44"/>
        <v>272</v>
      </c>
      <c r="N57" s="36">
        <f t="shared" si="45"/>
        <v>506</v>
      </c>
      <c r="O57" s="18">
        <f t="shared" si="10"/>
        <v>3.0666666666666669</v>
      </c>
      <c r="P57" s="59"/>
    </row>
    <row r="58" spans="1:18" ht="18" customHeight="1">
      <c r="A58" s="57"/>
      <c r="B58" s="94" t="s">
        <v>143</v>
      </c>
      <c r="C58" s="95"/>
      <c r="D58" s="8">
        <f>SUM(D56:D57)</f>
        <v>33</v>
      </c>
      <c r="E58" s="8">
        <f>SUM(E56:E57)</f>
        <v>19</v>
      </c>
      <c r="F58" s="8">
        <f>SUM(F56:F57)</f>
        <v>34</v>
      </c>
      <c r="G58" s="8">
        <f>SUM(G56:G57)</f>
        <v>76</v>
      </c>
      <c r="H58" s="8">
        <f>SUM(H56:H57)</f>
        <v>114</v>
      </c>
      <c r="I58" s="8">
        <f>SUM(E58:H58)</f>
        <v>243</v>
      </c>
      <c r="J58" s="34">
        <f t="shared" si="12"/>
        <v>19</v>
      </c>
      <c r="K58" s="34">
        <f t="shared" si="42"/>
        <v>68</v>
      </c>
      <c r="L58" s="34">
        <f t="shared" si="43"/>
        <v>228</v>
      </c>
      <c r="M58" s="34">
        <f t="shared" si="44"/>
        <v>456</v>
      </c>
      <c r="N58" s="20">
        <f t="shared" si="45"/>
        <v>771</v>
      </c>
      <c r="O58" s="17">
        <f t="shared" si="10"/>
        <v>3.1728395061728394</v>
      </c>
      <c r="P58" s="59"/>
    </row>
    <row r="59" spans="1:18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R59" s="21"/>
    </row>
    <row r="60" spans="1:18" ht="15" customHeight="1">
      <c r="A60" s="74" t="s">
        <v>30</v>
      </c>
      <c r="B60" s="46" t="s">
        <v>194</v>
      </c>
      <c r="C60" s="40" t="s">
        <v>31</v>
      </c>
      <c r="D60" s="33">
        <v>1</v>
      </c>
      <c r="E60" s="33">
        <v>1</v>
      </c>
      <c r="F60" s="33">
        <v>13</v>
      </c>
      <c r="G60" s="33">
        <v>41</v>
      </c>
      <c r="H60" s="33">
        <v>40</v>
      </c>
      <c r="I60" s="38">
        <f>SUM(E60:H60)</f>
        <v>95</v>
      </c>
      <c r="J60" s="33">
        <f t="shared" si="12"/>
        <v>1</v>
      </c>
      <c r="K60" s="33">
        <f t="shared" ref="K60:K63" si="46">F60*2</f>
        <v>26</v>
      </c>
      <c r="L60" s="33">
        <f t="shared" ref="L60:L63" si="47">G60*3</f>
        <v>123</v>
      </c>
      <c r="M60" s="33">
        <f t="shared" ref="M60:M63" si="48">H60*4</f>
        <v>160</v>
      </c>
      <c r="N60" s="36">
        <f t="shared" ref="N60:N63" si="49">SUM(J60:M60)</f>
        <v>310</v>
      </c>
      <c r="O60" s="18">
        <f t="shared" si="10"/>
        <v>3.263157894736842</v>
      </c>
      <c r="P60" s="66">
        <f>SQRT((((1-O63)^2)*E63+((2-O63)^2)*F63+((3-O63)^2)*G63+((4-O63)^2)*H63)/I63)</f>
        <v>0.91534910649814638</v>
      </c>
    </row>
    <row r="61" spans="1:18" ht="27.75" customHeight="1">
      <c r="A61" s="75"/>
      <c r="B61" s="46" t="s">
        <v>195</v>
      </c>
      <c r="C61" s="40" t="s">
        <v>291</v>
      </c>
      <c r="D61" s="33">
        <v>0</v>
      </c>
      <c r="E61" s="33">
        <v>7</v>
      </c>
      <c r="F61" s="33">
        <v>11</v>
      </c>
      <c r="G61" s="33">
        <v>15</v>
      </c>
      <c r="H61" s="33">
        <v>15</v>
      </c>
      <c r="I61" s="38">
        <f>SUM(E61:H61)</f>
        <v>48</v>
      </c>
      <c r="J61" s="33">
        <f t="shared" si="12"/>
        <v>7</v>
      </c>
      <c r="K61" s="33">
        <f t="shared" si="46"/>
        <v>22</v>
      </c>
      <c r="L61" s="33">
        <f t="shared" si="47"/>
        <v>45</v>
      </c>
      <c r="M61" s="33">
        <f t="shared" si="48"/>
        <v>60</v>
      </c>
      <c r="N61" s="36">
        <f t="shared" si="49"/>
        <v>134</v>
      </c>
      <c r="O61" s="18">
        <f t="shared" si="10"/>
        <v>2.7916666666666665</v>
      </c>
      <c r="P61" s="67"/>
    </row>
    <row r="62" spans="1:18" ht="15" customHeight="1">
      <c r="A62" s="75"/>
      <c r="B62" s="46" t="s">
        <v>196</v>
      </c>
      <c r="C62" s="40" t="s">
        <v>32</v>
      </c>
      <c r="D62" s="33">
        <v>0</v>
      </c>
      <c r="E62" s="33">
        <v>5</v>
      </c>
      <c r="F62" s="33">
        <v>11</v>
      </c>
      <c r="G62" s="33">
        <v>12</v>
      </c>
      <c r="H62" s="33">
        <v>8</v>
      </c>
      <c r="I62" s="38">
        <f>SUM(E62:H62)</f>
        <v>36</v>
      </c>
      <c r="J62" s="33">
        <f t="shared" si="12"/>
        <v>5</v>
      </c>
      <c r="K62" s="33">
        <f t="shared" si="46"/>
        <v>22</v>
      </c>
      <c r="L62" s="33">
        <f t="shared" si="47"/>
        <v>36</v>
      </c>
      <c r="M62" s="33">
        <f t="shared" si="48"/>
        <v>32</v>
      </c>
      <c r="N62" s="36">
        <f t="shared" si="49"/>
        <v>95</v>
      </c>
      <c r="O62" s="18">
        <f t="shared" si="10"/>
        <v>2.6388888888888888</v>
      </c>
      <c r="P62" s="67"/>
    </row>
    <row r="63" spans="1:18">
      <c r="A63" s="76"/>
      <c r="B63" s="94" t="s">
        <v>143</v>
      </c>
      <c r="C63" s="95"/>
      <c r="D63" s="8">
        <f>SUM(D60:D62)</f>
        <v>1</v>
      </c>
      <c r="E63" s="8">
        <f>SUM(E60:E62)</f>
        <v>13</v>
      </c>
      <c r="F63" s="8">
        <f>SUM(F60:F62)</f>
        <v>35</v>
      </c>
      <c r="G63" s="8">
        <f>SUM(G60:G62)</f>
        <v>68</v>
      </c>
      <c r="H63" s="8">
        <f>SUM(H60:H62)</f>
        <v>63</v>
      </c>
      <c r="I63" s="8">
        <f>SUM(E63:H63)</f>
        <v>179</v>
      </c>
      <c r="J63" s="34">
        <f t="shared" si="12"/>
        <v>13</v>
      </c>
      <c r="K63" s="34">
        <f t="shared" si="46"/>
        <v>70</v>
      </c>
      <c r="L63" s="34">
        <f t="shared" si="47"/>
        <v>204</v>
      </c>
      <c r="M63" s="34">
        <f t="shared" si="48"/>
        <v>252</v>
      </c>
      <c r="N63" s="20">
        <f t="shared" si="49"/>
        <v>539</v>
      </c>
      <c r="O63" s="17">
        <f t="shared" si="10"/>
        <v>3.011173184357542</v>
      </c>
      <c r="P63" s="68"/>
    </row>
    <row r="64" spans="1:18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5"/>
      <c r="R64" s="21"/>
    </row>
    <row r="65" spans="1:18" ht="15" customHeight="1">
      <c r="A65" s="57" t="s">
        <v>150</v>
      </c>
      <c r="B65" s="46" t="s">
        <v>197</v>
      </c>
      <c r="C65" s="44" t="s">
        <v>137</v>
      </c>
      <c r="D65" s="33">
        <v>0</v>
      </c>
      <c r="E65" s="33">
        <v>0</v>
      </c>
      <c r="F65" s="33">
        <v>0</v>
      </c>
      <c r="G65" s="33">
        <v>0</v>
      </c>
      <c r="H65" s="33">
        <v>12</v>
      </c>
      <c r="I65" s="38">
        <f>SUM(E65:H65)</f>
        <v>12</v>
      </c>
      <c r="J65" s="33">
        <f t="shared" si="12"/>
        <v>0</v>
      </c>
      <c r="K65" s="33">
        <f t="shared" ref="K65:K69" si="50">F65*2</f>
        <v>0</v>
      </c>
      <c r="L65" s="33">
        <f t="shared" ref="L65:L69" si="51">G65*3</f>
        <v>0</v>
      </c>
      <c r="M65" s="33">
        <f t="shared" ref="M65:M69" si="52">H65*4</f>
        <v>48</v>
      </c>
      <c r="N65" s="36">
        <f t="shared" ref="N65:N69" si="53">SUM(J65:M65)</f>
        <v>48</v>
      </c>
      <c r="O65" s="18">
        <v>0</v>
      </c>
      <c r="P65" s="59">
        <f>SQRT((((1-O69)^2)*E69+((2-O69)^2)*F69+((3-O69)^2)*G69+((4-O69)^2)*H69)/I69)</f>
        <v>1.0764884628685241</v>
      </c>
    </row>
    <row r="66" spans="1:18" ht="15" customHeight="1">
      <c r="A66" s="57"/>
      <c r="B66" s="46" t="s">
        <v>198</v>
      </c>
      <c r="C66" s="41" t="s">
        <v>135</v>
      </c>
      <c r="D66" s="33">
        <v>8</v>
      </c>
      <c r="E66" s="33">
        <v>16</v>
      </c>
      <c r="F66" s="33">
        <v>6</v>
      </c>
      <c r="G66" s="33">
        <v>27</v>
      </c>
      <c r="H66" s="33">
        <v>15</v>
      </c>
      <c r="I66" s="38">
        <f>SUM(E66:H66)</f>
        <v>64</v>
      </c>
      <c r="J66" s="33">
        <f t="shared" si="12"/>
        <v>16</v>
      </c>
      <c r="K66" s="33">
        <f t="shared" si="50"/>
        <v>12</v>
      </c>
      <c r="L66" s="33">
        <f t="shared" si="51"/>
        <v>81</v>
      </c>
      <c r="M66" s="33">
        <f t="shared" si="52"/>
        <v>60</v>
      </c>
      <c r="N66" s="36">
        <f t="shared" si="53"/>
        <v>169</v>
      </c>
      <c r="O66" s="18">
        <f t="shared" si="10"/>
        <v>2.640625</v>
      </c>
      <c r="P66" s="59"/>
    </row>
    <row r="67" spans="1:18" ht="15" customHeight="1">
      <c r="A67" s="57"/>
      <c r="B67" s="46" t="s">
        <v>199</v>
      </c>
      <c r="C67" s="41" t="s">
        <v>136</v>
      </c>
      <c r="D67" s="33">
        <v>5</v>
      </c>
      <c r="E67" s="33">
        <v>2</v>
      </c>
      <c r="F67" s="33">
        <v>4</v>
      </c>
      <c r="G67" s="33">
        <v>7</v>
      </c>
      <c r="H67" s="33">
        <v>6</v>
      </c>
      <c r="I67" s="38">
        <f>SUM(E67:H67)</f>
        <v>19</v>
      </c>
      <c r="J67" s="33">
        <f t="shared" si="12"/>
        <v>2</v>
      </c>
      <c r="K67" s="33">
        <f t="shared" si="50"/>
        <v>8</v>
      </c>
      <c r="L67" s="33">
        <f t="shared" si="51"/>
        <v>21</v>
      </c>
      <c r="M67" s="33">
        <f t="shared" si="52"/>
        <v>24</v>
      </c>
      <c r="N67" s="36">
        <f t="shared" si="53"/>
        <v>55</v>
      </c>
      <c r="O67" s="18">
        <f t="shared" si="10"/>
        <v>2.8947368421052633</v>
      </c>
      <c r="P67" s="59"/>
    </row>
    <row r="68" spans="1:18" ht="15" customHeight="1">
      <c r="A68" s="57"/>
      <c r="B68" s="46" t="s">
        <v>200</v>
      </c>
      <c r="C68" s="41" t="s">
        <v>138</v>
      </c>
      <c r="D68" s="33">
        <v>4</v>
      </c>
      <c r="E68" s="33">
        <v>1</v>
      </c>
      <c r="F68" s="33">
        <v>0</v>
      </c>
      <c r="G68" s="33">
        <v>5</v>
      </c>
      <c r="H68" s="33">
        <v>2</v>
      </c>
      <c r="I68" s="38">
        <f>SUM(E68:H68)</f>
        <v>8</v>
      </c>
      <c r="J68" s="33">
        <f t="shared" si="12"/>
        <v>1</v>
      </c>
      <c r="K68" s="33">
        <f t="shared" si="50"/>
        <v>0</v>
      </c>
      <c r="L68" s="33">
        <f t="shared" si="51"/>
        <v>15</v>
      </c>
      <c r="M68" s="33">
        <f t="shared" si="52"/>
        <v>8</v>
      </c>
      <c r="N68" s="36">
        <f t="shared" si="53"/>
        <v>24</v>
      </c>
      <c r="O68" s="18">
        <f t="shared" si="10"/>
        <v>3</v>
      </c>
      <c r="P68" s="59"/>
    </row>
    <row r="69" spans="1:18">
      <c r="A69" s="57"/>
      <c r="B69" s="94" t="s">
        <v>143</v>
      </c>
      <c r="C69" s="95"/>
      <c r="D69" s="9">
        <f>SUM(D65:D68)</f>
        <v>17</v>
      </c>
      <c r="E69" s="9">
        <f>SUM(E65:E68)</f>
        <v>19</v>
      </c>
      <c r="F69" s="9">
        <f>SUM(F65:F68)</f>
        <v>10</v>
      </c>
      <c r="G69" s="9">
        <f>SUM(G65:G68)</f>
        <v>39</v>
      </c>
      <c r="H69" s="9">
        <f>SUM(H65:H68)</f>
        <v>35</v>
      </c>
      <c r="I69" s="9">
        <f>SUM(E69:H69)</f>
        <v>103</v>
      </c>
      <c r="J69" s="34">
        <f t="shared" si="12"/>
        <v>19</v>
      </c>
      <c r="K69" s="34">
        <f t="shared" si="50"/>
        <v>20</v>
      </c>
      <c r="L69" s="34">
        <f t="shared" si="51"/>
        <v>117</v>
      </c>
      <c r="M69" s="34">
        <f t="shared" si="52"/>
        <v>140</v>
      </c>
      <c r="N69" s="20">
        <f t="shared" si="53"/>
        <v>296</v>
      </c>
      <c r="O69" s="17">
        <f t="shared" si="10"/>
        <v>2.8737864077669903</v>
      </c>
      <c r="P69" s="59"/>
    </row>
    <row r="70" spans="1:18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8" ht="15" customHeight="1">
      <c r="A71" s="57" t="s">
        <v>33</v>
      </c>
      <c r="B71" s="46" t="s">
        <v>201</v>
      </c>
      <c r="C71" s="41" t="s">
        <v>34</v>
      </c>
      <c r="D71" s="33">
        <v>6</v>
      </c>
      <c r="E71" s="33">
        <v>13</v>
      </c>
      <c r="F71" s="33">
        <v>32</v>
      </c>
      <c r="G71" s="33">
        <v>26</v>
      </c>
      <c r="H71" s="33">
        <v>31</v>
      </c>
      <c r="I71" s="38">
        <f>SUM(E71:H71)</f>
        <v>102</v>
      </c>
      <c r="J71" s="33">
        <f t="shared" si="12"/>
        <v>13</v>
      </c>
      <c r="K71" s="33">
        <f t="shared" ref="K71:K73" si="54">F71*2</f>
        <v>64</v>
      </c>
      <c r="L71" s="33">
        <f t="shared" ref="L71:L73" si="55">G71*3</f>
        <v>78</v>
      </c>
      <c r="M71" s="33">
        <f t="shared" ref="M71:M73" si="56">H71*4</f>
        <v>124</v>
      </c>
      <c r="N71" s="36">
        <f t="shared" ref="N71:N73" si="57">SUM(J71:M71)</f>
        <v>279</v>
      </c>
      <c r="O71" s="18">
        <f t="shared" si="10"/>
        <v>2.7352941176470589</v>
      </c>
      <c r="P71" s="59">
        <f>SQRT((((1-O73)^2)*E73+((2-O73)^2)*F73+((3-O73)^2)*G73+((4-O73)^2)*H73)/I73)</f>
        <v>0.99885837812235556</v>
      </c>
    </row>
    <row r="72" spans="1:18" ht="15" customHeight="1">
      <c r="A72" s="57"/>
      <c r="B72" s="46" t="s">
        <v>202</v>
      </c>
      <c r="C72" s="41" t="s">
        <v>35</v>
      </c>
      <c r="D72" s="33">
        <v>5</v>
      </c>
      <c r="E72" s="33">
        <v>10</v>
      </c>
      <c r="F72" s="33">
        <v>26</v>
      </c>
      <c r="G72" s="33">
        <v>31</v>
      </c>
      <c r="H72" s="33">
        <v>24</v>
      </c>
      <c r="I72" s="37">
        <f>SUM(E72:H72)</f>
        <v>91</v>
      </c>
      <c r="J72" s="33">
        <f t="shared" si="12"/>
        <v>10</v>
      </c>
      <c r="K72" s="33">
        <f t="shared" si="54"/>
        <v>52</v>
      </c>
      <c r="L72" s="33">
        <f t="shared" si="55"/>
        <v>93</v>
      </c>
      <c r="M72" s="33">
        <f t="shared" si="56"/>
        <v>96</v>
      </c>
      <c r="N72" s="36">
        <f t="shared" si="57"/>
        <v>251</v>
      </c>
      <c r="O72" s="18">
        <f t="shared" si="10"/>
        <v>2.7582417582417582</v>
      </c>
      <c r="P72" s="59"/>
    </row>
    <row r="73" spans="1:18">
      <c r="A73" s="57"/>
      <c r="B73" s="94" t="s">
        <v>143</v>
      </c>
      <c r="C73" s="95"/>
      <c r="D73" s="9">
        <f>SUM(D71:D72)</f>
        <v>11</v>
      </c>
      <c r="E73" s="9">
        <f>SUM(E71:E72)</f>
        <v>23</v>
      </c>
      <c r="F73" s="9">
        <f>SUM(F71:F72)</f>
        <v>58</v>
      </c>
      <c r="G73" s="9">
        <f>SUM(G71:G72)</f>
        <v>57</v>
      </c>
      <c r="H73" s="9">
        <f>SUM(H71:H72)</f>
        <v>55</v>
      </c>
      <c r="I73" s="9">
        <f>SUM(E73:H73)</f>
        <v>193</v>
      </c>
      <c r="J73" s="34">
        <f t="shared" si="12"/>
        <v>23</v>
      </c>
      <c r="K73" s="34">
        <f t="shared" si="54"/>
        <v>116</v>
      </c>
      <c r="L73" s="34">
        <f t="shared" si="55"/>
        <v>171</v>
      </c>
      <c r="M73" s="34">
        <f t="shared" si="56"/>
        <v>220</v>
      </c>
      <c r="N73" s="20">
        <f t="shared" si="57"/>
        <v>530</v>
      </c>
      <c r="O73" s="17">
        <f t="shared" si="10"/>
        <v>2.7461139896373057</v>
      </c>
      <c r="P73" s="59"/>
    </row>
    <row r="74" spans="1:18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R74" s="21"/>
    </row>
    <row r="75" spans="1:18" ht="19.5" customHeight="1">
      <c r="A75" s="55" t="s">
        <v>36</v>
      </c>
      <c r="B75" s="45" t="s">
        <v>203</v>
      </c>
      <c r="C75" s="40" t="s">
        <v>37</v>
      </c>
      <c r="D75" s="33">
        <v>8</v>
      </c>
      <c r="E75" s="33">
        <v>18</v>
      </c>
      <c r="F75" s="33">
        <v>23</v>
      </c>
      <c r="G75" s="33">
        <v>65</v>
      </c>
      <c r="H75" s="33">
        <v>54</v>
      </c>
      <c r="I75" s="38">
        <f>SUM(E75:H75)</f>
        <v>160</v>
      </c>
      <c r="J75" s="33">
        <f t="shared" si="12"/>
        <v>18</v>
      </c>
      <c r="K75" s="33">
        <f t="shared" ref="K75:K77" si="58">F75*2</f>
        <v>46</v>
      </c>
      <c r="L75" s="33">
        <f t="shared" ref="L75:L77" si="59">G75*3</f>
        <v>195</v>
      </c>
      <c r="M75" s="33">
        <f t="shared" ref="M75:M77" si="60">H75*4</f>
        <v>216</v>
      </c>
      <c r="N75" s="36">
        <f t="shared" ref="N75:N77" si="61">SUM(J75:M75)</f>
        <v>475</v>
      </c>
      <c r="O75" s="18">
        <f t="shared" si="10"/>
        <v>2.96875</v>
      </c>
      <c r="P75" s="59">
        <f>SQRT((((1-O77)^2)*E77+((2-O77)^2)*F77+((3-O77)^2)*G77+((4-O77)^2)*H77)/I77)</f>
        <v>0.96263916352459866</v>
      </c>
    </row>
    <row r="76" spans="1:18" ht="18" customHeight="1">
      <c r="A76" s="55"/>
      <c r="B76" s="45" t="s">
        <v>204</v>
      </c>
      <c r="C76" s="40" t="s">
        <v>38</v>
      </c>
      <c r="D76" s="33">
        <v>5</v>
      </c>
      <c r="E76" s="33">
        <v>2</v>
      </c>
      <c r="F76" s="33">
        <v>6</v>
      </c>
      <c r="G76" s="33">
        <v>9</v>
      </c>
      <c r="H76" s="33">
        <v>14</v>
      </c>
      <c r="I76" s="38">
        <f>SUM(E76:H76)</f>
        <v>31</v>
      </c>
      <c r="J76" s="33">
        <f t="shared" si="12"/>
        <v>2</v>
      </c>
      <c r="K76" s="33">
        <f t="shared" si="58"/>
        <v>12</v>
      </c>
      <c r="L76" s="33">
        <f t="shared" si="59"/>
        <v>27</v>
      </c>
      <c r="M76" s="33">
        <f t="shared" si="60"/>
        <v>56</v>
      </c>
      <c r="N76" s="36">
        <f t="shared" si="61"/>
        <v>97</v>
      </c>
      <c r="O76" s="18">
        <f t="shared" si="10"/>
        <v>3.129032258064516</v>
      </c>
      <c r="P76" s="59"/>
    </row>
    <row r="77" spans="1:18">
      <c r="A77" s="55"/>
      <c r="B77" s="94" t="s">
        <v>143</v>
      </c>
      <c r="C77" s="95"/>
      <c r="D77" s="9">
        <f>SUM(D75:D76)</f>
        <v>13</v>
      </c>
      <c r="E77" s="9">
        <f>SUM(E75:E76)</f>
        <v>20</v>
      </c>
      <c r="F77" s="9">
        <f>SUM(F75:F76)</f>
        <v>29</v>
      </c>
      <c r="G77" s="9">
        <f>SUM(G75:G76)</f>
        <v>74</v>
      </c>
      <c r="H77" s="9">
        <f>SUM(H75:H76)</f>
        <v>68</v>
      </c>
      <c r="I77" s="9">
        <f>SUM(E77:H77)</f>
        <v>191</v>
      </c>
      <c r="J77" s="34">
        <f t="shared" si="12"/>
        <v>20</v>
      </c>
      <c r="K77" s="34">
        <f t="shared" si="58"/>
        <v>58</v>
      </c>
      <c r="L77" s="34">
        <f t="shared" si="59"/>
        <v>222</v>
      </c>
      <c r="M77" s="34">
        <f t="shared" si="60"/>
        <v>272</v>
      </c>
      <c r="N77" s="20">
        <f t="shared" si="61"/>
        <v>572</v>
      </c>
      <c r="O77" s="17">
        <f t="shared" si="10"/>
        <v>2.994764397905759</v>
      </c>
      <c r="P77" s="59"/>
    </row>
    <row r="78" spans="1:18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R78" s="21"/>
    </row>
    <row r="79" spans="1:18" ht="17.25" customHeight="1">
      <c r="A79" s="55" t="s">
        <v>155</v>
      </c>
      <c r="B79" s="45" t="s">
        <v>205</v>
      </c>
      <c r="C79" s="41" t="s">
        <v>43</v>
      </c>
      <c r="D79" s="33">
        <v>7</v>
      </c>
      <c r="E79" s="33">
        <v>6</v>
      </c>
      <c r="F79" s="33">
        <v>27</v>
      </c>
      <c r="G79" s="33">
        <v>53</v>
      </c>
      <c r="H79" s="33">
        <v>51</v>
      </c>
      <c r="I79" s="38">
        <f>SUM(E79:H79)</f>
        <v>137</v>
      </c>
      <c r="J79" s="33">
        <f t="shared" si="12"/>
        <v>6</v>
      </c>
      <c r="K79" s="33">
        <f t="shared" ref="K79:K80" si="62">F79*2</f>
        <v>54</v>
      </c>
      <c r="L79" s="33">
        <f t="shared" ref="L79:L80" si="63">G79*3</f>
        <v>159</v>
      </c>
      <c r="M79" s="33">
        <f t="shared" ref="M79:M80" si="64">H79*4</f>
        <v>204</v>
      </c>
      <c r="N79" s="36">
        <f t="shared" ref="N79:N80" si="65">SUM(J79:M79)</f>
        <v>423</v>
      </c>
      <c r="O79" s="18">
        <f t="shared" si="10"/>
        <v>3.0875912408759123</v>
      </c>
      <c r="P79" s="59">
        <f>SQRT((((1-O80)^2)*E80+((2-O80)^2)*F80+((3-O80)^2)*G80+((4-O80)^2)*H80)/I80)</f>
        <v>0.85840160878639626</v>
      </c>
    </row>
    <row r="80" spans="1:18" ht="15" customHeight="1">
      <c r="A80" s="55"/>
      <c r="B80" s="94" t="s">
        <v>143</v>
      </c>
      <c r="C80" s="95"/>
      <c r="D80" s="9">
        <f>SUM(D79)</f>
        <v>7</v>
      </c>
      <c r="E80" s="9">
        <f>SUM(E79)</f>
        <v>6</v>
      </c>
      <c r="F80" s="9">
        <f>SUM(F79)</f>
        <v>27</v>
      </c>
      <c r="G80" s="9">
        <f>SUM(G79)</f>
        <v>53</v>
      </c>
      <c r="H80" s="9">
        <f>SUM(H79)</f>
        <v>51</v>
      </c>
      <c r="I80" s="9">
        <f>SUM(E80:H80)</f>
        <v>137</v>
      </c>
      <c r="J80" s="34">
        <f t="shared" si="12"/>
        <v>6</v>
      </c>
      <c r="K80" s="34">
        <f t="shared" si="62"/>
        <v>54</v>
      </c>
      <c r="L80" s="34">
        <f t="shared" si="63"/>
        <v>159</v>
      </c>
      <c r="M80" s="34">
        <f t="shared" si="64"/>
        <v>204</v>
      </c>
      <c r="N80" s="20">
        <f t="shared" si="65"/>
        <v>423</v>
      </c>
      <c r="O80" s="17">
        <f t="shared" ref="O80" si="66">N80/I80</f>
        <v>3.0875912408759123</v>
      </c>
      <c r="P80" s="59"/>
    </row>
    <row r="81" spans="1:18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R81" s="21"/>
    </row>
    <row r="82" spans="1:18" ht="28.5" customHeight="1">
      <c r="A82" s="55" t="s">
        <v>39</v>
      </c>
      <c r="B82" s="45" t="s">
        <v>206</v>
      </c>
      <c r="C82" s="40" t="s">
        <v>292</v>
      </c>
      <c r="D82" s="33">
        <v>1</v>
      </c>
      <c r="E82" s="33">
        <v>3</v>
      </c>
      <c r="F82" s="33">
        <v>2</v>
      </c>
      <c r="G82" s="33">
        <v>9</v>
      </c>
      <c r="H82" s="33">
        <v>9</v>
      </c>
      <c r="I82" s="38">
        <f>SUM(E82:H82)</f>
        <v>23</v>
      </c>
      <c r="J82" s="33">
        <f t="shared" si="12"/>
        <v>3</v>
      </c>
      <c r="K82" s="33">
        <f t="shared" ref="K82:K86" si="67">F82*2</f>
        <v>4</v>
      </c>
      <c r="L82" s="33">
        <f t="shared" ref="L82:L86" si="68">G82*3</f>
        <v>27</v>
      </c>
      <c r="M82" s="33">
        <f t="shared" ref="M82:M86" si="69">H82*4</f>
        <v>36</v>
      </c>
      <c r="N82" s="36">
        <f t="shared" ref="N82:N86" si="70">SUM(J82:M82)</f>
        <v>70</v>
      </c>
      <c r="O82" s="18">
        <f t="shared" ref="O82:O86" si="71">N82/I82</f>
        <v>3.0434782608695654</v>
      </c>
      <c r="P82" s="59">
        <f>SQRT((((1-O86)^2)*E86+((2-O86)^2)*F86+((3-O86)^2)*G86+((4-O86)^2)*H86)/I86)</f>
        <v>1.0224381705976695</v>
      </c>
    </row>
    <row r="83" spans="1:18" ht="15" customHeight="1">
      <c r="A83" s="55"/>
      <c r="B83" s="45" t="s">
        <v>207</v>
      </c>
      <c r="C83" s="40" t="s">
        <v>40</v>
      </c>
      <c r="D83" s="33">
        <v>2</v>
      </c>
      <c r="E83" s="33">
        <v>26</v>
      </c>
      <c r="F83" s="33">
        <v>23</v>
      </c>
      <c r="G83" s="33">
        <v>59</v>
      </c>
      <c r="H83" s="33">
        <v>70</v>
      </c>
      <c r="I83" s="38">
        <f>SUM(E83:H83)</f>
        <v>178</v>
      </c>
      <c r="J83" s="33">
        <f t="shared" ref="J83:J86" si="72">E83*1</f>
        <v>26</v>
      </c>
      <c r="K83" s="33">
        <f t="shared" si="67"/>
        <v>46</v>
      </c>
      <c r="L83" s="33">
        <f t="shared" si="68"/>
        <v>177</v>
      </c>
      <c r="M83" s="33">
        <f t="shared" si="69"/>
        <v>280</v>
      </c>
      <c r="N83" s="36">
        <f t="shared" si="70"/>
        <v>529</v>
      </c>
      <c r="O83" s="18">
        <f t="shared" si="71"/>
        <v>2.9719101123595504</v>
      </c>
      <c r="P83" s="59"/>
    </row>
    <row r="84" spans="1:18" ht="15" customHeight="1">
      <c r="A84" s="55"/>
      <c r="B84" s="45" t="s">
        <v>208</v>
      </c>
      <c r="C84" s="40" t="s">
        <v>41</v>
      </c>
      <c r="D84" s="33">
        <v>4</v>
      </c>
      <c r="E84" s="33">
        <v>11</v>
      </c>
      <c r="F84" s="33">
        <v>14</v>
      </c>
      <c r="G84" s="33">
        <v>20</v>
      </c>
      <c r="H84" s="33">
        <v>23</v>
      </c>
      <c r="I84" s="38">
        <f>SUM(E84:H84)</f>
        <v>68</v>
      </c>
      <c r="J84" s="33">
        <f t="shared" si="72"/>
        <v>11</v>
      </c>
      <c r="K84" s="33">
        <f t="shared" si="67"/>
        <v>28</v>
      </c>
      <c r="L84" s="33">
        <f t="shared" si="68"/>
        <v>60</v>
      </c>
      <c r="M84" s="33">
        <f t="shared" si="69"/>
        <v>92</v>
      </c>
      <c r="N84" s="36">
        <f t="shared" si="70"/>
        <v>191</v>
      </c>
      <c r="O84" s="18">
        <f t="shared" si="71"/>
        <v>2.8088235294117645</v>
      </c>
      <c r="P84" s="59"/>
    </row>
    <row r="85" spans="1:18" ht="15" customHeight="1">
      <c r="A85" s="55"/>
      <c r="B85" s="45" t="s">
        <v>209</v>
      </c>
      <c r="C85" s="40" t="s">
        <v>42</v>
      </c>
      <c r="D85" s="33">
        <v>7</v>
      </c>
      <c r="E85" s="33">
        <v>0</v>
      </c>
      <c r="F85" s="33">
        <v>12</v>
      </c>
      <c r="G85" s="33">
        <v>17</v>
      </c>
      <c r="H85" s="33">
        <v>12</v>
      </c>
      <c r="I85" s="38">
        <f>SUM(E85:H85)</f>
        <v>41</v>
      </c>
      <c r="J85" s="33">
        <f t="shared" si="72"/>
        <v>0</v>
      </c>
      <c r="K85" s="33">
        <f t="shared" si="67"/>
        <v>24</v>
      </c>
      <c r="L85" s="33">
        <f t="shared" si="68"/>
        <v>51</v>
      </c>
      <c r="M85" s="33">
        <f t="shared" si="69"/>
        <v>48</v>
      </c>
      <c r="N85" s="36">
        <f t="shared" si="70"/>
        <v>123</v>
      </c>
      <c r="O85" s="18">
        <f t="shared" si="71"/>
        <v>3</v>
      </c>
      <c r="P85" s="59"/>
    </row>
    <row r="86" spans="1:18">
      <c r="A86" s="55"/>
      <c r="B86" s="94" t="s">
        <v>143</v>
      </c>
      <c r="C86" s="95"/>
      <c r="D86" s="9">
        <f>SUM(D82:D85)</f>
        <v>14</v>
      </c>
      <c r="E86" s="9">
        <f>SUM(E82:E85)</f>
        <v>40</v>
      </c>
      <c r="F86" s="9">
        <f>SUM(F82:F85)</f>
        <v>51</v>
      </c>
      <c r="G86" s="9">
        <f>SUM(G82:G85)</f>
        <v>105</v>
      </c>
      <c r="H86" s="9">
        <f>SUM(H82:H85)</f>
        <v>114</v>
      </c>
      <c r="I86" s="9">
        <f>SUM(E86:H86)</f>
        <v>310</v>
      </c>
      <c r="J86" s="34">
        <f t="shared" si="72"/>
        <v>40</v>
      </c>
      <c r="K86" s="34">
        <f t="shared" si="67"/>
        <v>102</v>
      </c>
      <c r="L86" s="34">
        <f t="shared" si="68"/>
        <v>315</v>
      </c>
      <c r="M86" s="34">
        <f t="shared" si="69"/>
        <v>456</v>
      </c>
      <c r="N86" s="20">
        <f t="shared" si="70"/>
        <v>913</v>
      </c>
      <c r="O86" s="17">
        <f t="shared" si="71"/>
        <v>2.9451612903225808</v>
      </c>
      <c r="P86" s="59"/>
    </row>
    <row r="87" spans="1:18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R87" s="21"/>
    </row>
    <row r="88" spans="1:18" ht="15" customHeight="1">
      <c r="A88" s="57" t="s">
        <v>44</v>
      </c>
      <c r="B88" s="46" t="s">
        <v>210</v>
      </c>
      <c r="C88" s="40" t="s">
        <v>45</v>
      </c>
      <c r="D88" s="33">
        <v>10</v>
      </c>
      <c r="E88" s="33">
        <v>5</v>
      </c>
      <c r="F88" s="33">
        <v>5</v>
      </c>
      <c r="G88" s="33">
        <v>31</v>
      </c>
      <c r="H88" s="33">
        <v>45</v>
      </c>
      <c r="I88" s="38">
        <f>SUM(E88:H88)</f>
        <v>86</v>
      </c>
      <c r="J88" s="33">
        <f t="shared" ref="J88:J91" si="73">E88*1</f>
        <v>5</v>
      </c>
      <c r="K88" s="33">
        <f t="shared" ref="K88:K91" si="74">F88*2</f>
        <v>10</v>
      </c>
      <c r="L88" s="33">
        <f t="shared" ref="L88:L91" si="75">G88*3</f>
        <v>93</v>
      </c>
      <c r="M88" s="33">
        <f t="shared" ref="M88:M91" si="76">H88*4</f>
        <v>180</v>
      </c>
      <c r="N88" s="36">
        <f t="shared" ref="N88:N91" si="77">SUM(J88:M88)</f>
        <v>288</v>
      </c>
      <c r="O88" s="18">
        <f t="shared" ref="O88:O91" si="78">N88/I88</f>
        <v>3.3488372093023258</v>
      </c>
      <c r="P88" s="59">
        <f>SQRT((((1-O91)^2)*E91+((2-O91)^2)*F91+((3-O91)^2)*G91+((4-O91)^2)*H91)/I91)</f>
        <v>0.81466092346838703</v>
      </c>
    </row>
    <row r="89" spans="1:18" ht="15" customHeight="1">
      <c r="A89" s="57"/>
      <c r="B89" s="46" t="s">
        <v>211</v>
      </c>
      <c r="C89" s="40" t="s">
        <v>46</v>
      </c>
      <c r="D89" s="33">
        <v>4</v>
      </c>
      <c r="E89" s="33">
        <v>0</v>
      </c>
      <c r="F89" s="33">
        <v>4</v>
      </c>
      <c r="G89" s="33">
        <v>52</v>
      </c>
      <c r="H89" s="33">
        <v>36</v>
      </c>
      <c r="I89" s="38">
        <f>SUM(E89:H89)</f>
        <v>92</v>
      </c>
      <c r="J89" s="33">
        <f t="shared" si="73"/>
        <v>0</v>
      </c>
      <c r="K89" s="33">
        <f t="shared" si="74"/>
        <v>8</v>
      </c>
      <c r="L89" s="33">
        <f t="shared" si="75"/>
        <v>156</v>
      </c>
      <c r="M89" s="33">
        <f t="shared" si="76"/>
        <v>144</v>
      </c>
      <c r="N89" s="36">
        <f t="shared" si="77"/>
        <v>308</v>
      </c>
      <c r="O89" s="18">
        <f t="shared" si="78"/>
        <v>3.347826086956522</v>
      </c>
      <c r="P89" s="59"/>
    </row>
    <row r="90" spans="1:18" ht="15" customHeight="1">
      <c r="A90" s="57"/>
      <c r="B90" s="46" t="s">
        <v>212</v>
      </c>
      <c r="C90" s="40" t="s">
        <v>47</v>
      </c>
      <c r="D90" s="33">
        <v>5</v>
      </c>
      <c r="E90" s="33">
        <v>8</v>
      </c>
      <c r="F90" s="33">
        <v>14</v>
      </c>
      <c r="G90" s="33">
        <v>25</v>
      </c>
      <c r="H90" s="33">
        <v>44</v>
      </c>
      <c r="I90" s="38">
        <f>SUM(E90:H90)</f>
        <v>91</v>
      </c>
      <c r="J90" s="33">
        <f t="shared" si="73"/>
        <v>8</v>
      </c>
      <c r="K90" s="33">
        <f t="shared" si="74"/>
        <v>28</v>
      </c>
      <c r="L90" s="33">
        <f t="shared" si="75"/>
        <v>75</v>
      </c>
      <c r="M90" s="33">
        <f t="shared" si="76"/>
        <v>176</v>
      </c>
      <c r="N90" s="36">
        <f t="shared" si="77"/>
        <v>287</v>
      </c>
      <c r="O90" s="18">
        <f t="shared" si="78"/>
        <v>3.1538461538461537</v>
      </c>
      <c r="P90" s="59"/>
    </row>
    <row r="91" spans="1:18">
      <c r="A91" s="57"/>
      <c r="B91" s="94" t="s">
        <v>143</v>
      </c>
      <c r="C91" s="95"/>
      <c r="D91" s="9">
        <f>SUM(D88:D90)</f>
        <v>19</v>
      </c>
      <c r="E91" s="9">
        <f>SUM(E88:E90)</f>
        <v>13</v>
      </c>
      <c r="F91" s="9">
        <f>SUM(F88:F90)</f>
        <v>23</v>
      </c>
      <c r="G91" s="9">
        <f>SUM(G88:G90)</f>
        <v>108</v>
      </c>
      <c r="H91" s="9">
        <f>SUM(H88:H90)</f>
        <v>125</v>
      </c>
      <c r="I91" s="9">
        <f>SUM(E91:H91)</f>
        <v>269</v>
      </c>
      <c r="J91" s="34">
        <f t="shared" si="73"/>
        <v>13</v>
      </c>
      <c r="K91" s="34">
        <f t="shared" si="74"/>
        <v>46</v>
      </c>
      <c r="L91" s="34">
        <f t="shared" si="75"/>
        <v>324</v>
      </c>
      <c r="M91" s="34">
        <f t="shared" si="76"/>
        <v>500</v>
      </c>
      <c r="N91" s="20">
        <f t="shared" si="77"/>
        <v>883</v>
      </c>
      <c r="O91" s="17">
        <f t="shared" si="78"/>
        <v>3.2825278810408922</v>
      </c>
      <c r="P91" s="59"/>
    </row>
    <row r="92" spans="1:18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R92" s="21"/>
    </row>
    <row r="93" spans="1:18" ht="15" customHeight="1">
      <c r="A93" s="55" t="s">
        <v>48</v>
      </c>
      <c r="B93" s="45" t="s">
        <v>213</v>
      </c>
      <c r="C93" s="40" t="s">
        <v>49</v>
      </c>
      <c r="D93" s="33">
        <v>0</v>
      </c>
      <c r="E93" s="33">
        <v>15</v>
      </c>
      <c r="F93" s="33">
        <v>17</v>
      </c>
      <c r="G93" s="33">
        <v>16</v>
      </c>
      <c r="H93" s="33">
        <v>12</v>
      </c>
      <c r="I93" s="6">
        <f t="shared" ref="I93:I98" si="79">SUM(E93:H93)</f>
        <v>60</v>
      </c>
      <c r="J93" s="33">
        <f t="shared" ref="J93:J98" si="80">E93*1</f>
        <v>15</v>
      </c>
      <c r="K93" s="33">
        <f t="shared" ref="K93:K98" si="81">F93*2</f>
        <v>34</v>
      </c>
      <c r="L93" s="33">
        <f t="shared" ref="L93:L98" si="82">G93*3</f>
        <v>48</v>
      </c>
      <c r="M93" s="33">
        <f t="shared" ref="M93:M98" si="83">H93*4</f>
        <v>48</v>
      </c>
      <c r="N93" s="36">
        <f t="shared" ref="N93:N98" si="84">SUM(J93:M93)</f>
        <v>145</v>
      </c>
      <c r="O93" s="18">
        <f t="shared" ref="O93:O98" si="85">N93/I93</f>
        <v>2.4166666666666665</v>
      </c>
      <c r="P93" s="59">
        <f>SQRT((((1-O98)^2)*E98+((2-O98)^2)*F98+((3-O98)^2)*G98+((4-O98)^2)*H98)/I98)</f>
        <v>0.98557133072958381</v>
      </c>
    </row>
    <row r="94" spans="1:18" ht="15" customHeight="1">
      <c r="A94" s="55"/>
      <c r="B94" s="45" t="s">
        <v>214</v>
      </c>
      <c r="C94" s="40" t="s">
        <v>52</v>
      </c>
      <c r="D94" s="33">
        <v>5</v>
      </c>
      <c r="E94" s="33">
        <v>15</v>
      </c>
      <c r="F94" s="33">
        <v>23</v>
      </c>
      <c r="G94" s="33">
        <v>59</v>
      </c>
      <c r="H94" s="33">
        <v>42</v>
      </c>
      <c r="I94" s="6">
        <f t="shared" si="79"/>
        <v>139</v>
      </c>
      <c r="J94" s="33">
        <f t="shared" si="80"/>
        <v>15</v>
      </c>
      <c r="K94" s="33">
        <f t="shared" si="81"/>
        <v>46</v>
      </c>
      <c r="L94" s="33">
        <f t="shared" si="82"/>
        <v>177</v>
      </c>
      <c r="M94" s="33">
        <f t="shared" si="83"/>
        <v>168</v>
      </c>
      <c r="N94" s="36">
        <f t="shared" si="84"/>
        <v>406</v>
      </c>
      <c r="O94" s="18">
        <f t="shared" si="85"/>
        <v>2.920863309352518</v>
      </c>
      <c r="P94" s="59"/>
    </row>
    <row r="95" spans="1:18" ht="15" customHeight="1">
      <c r="A95" s="55"/>
      <c r="B95" s="45" t="s">
        <v>215</v>
      </c>
      <c r="C95" s="40" t="s">
        <v>50</v>
      </c>
      <c r="D95" s="33">
        <v>7</v>
      </c>
      <c r="E95" s="33">
        <v>12</v>
      </c>
      <c r="F95" s="33">
        <v>6</v>
      </c>
      <c r="G95" s="33">
        <v>17</v>
      </c>
      <c r="H95" s="33">
        <v>18</v>
      </c>
      <c r="I95" s="6">
        <f t="shared" si="79"/>
        <v>53</v>
      </c>
      <c r="J95" s="33">
        <f t="shared" si="80"/>
        <v>12</v>
      </c>
      <c r="K95" s="33">
        <f t="shared" si="81"/>
        <v>12</v>
      </c>
      <c r="L95" s="33">
        <f t="shared" si="82"/>
        <v>51</v>
      </c>
      <c r="M95" s="33">
        <f t="shared" si="83"/>
        <v>72</v>
      </c>
      <c r="N95" s="36">
        <f t="shared" si="84"/>
        <v>147</v>
      </c>
      <c r="O95" s="18">
        <f t="shared" si="85"/>
        <v>2.7735849056603774</v>
      </c>
      <c r="P95" s="59"/>
    </row>
    <row r="96" spans="1:18" ht="17.25" customHeight="1">
      <c r="A96" s="55"/>
      <c r="B96" s="45" t="s">
        <v>216</v>
      </c>
      <c r="C96" s="40" t="s">
        <v>51</v>
      </c>
      <c r="D96" s="33">
        <v>8</v>
      </c>
      <c r="E96" s="33">
        <v>7</v>
      </c>
      <c r="F96" s="33">
        <v>18</v>
      </c>
      <c r="G96" s="33">
        <v>43</v>
      </c>
      <c r="H96" s="33">
        <v>32</v>
      </c>
      <c r="I96" s="6">
        <f t="shared" si="79"/>
        <v>100</v>
      </c>
      <c r="J96" s="33">
        <f t="shared" si="80"/>
        <v>7</v>
      </c>
      <c r="K96" s="33">
        <f t="shared" si="81"/>
        <v>36</v>
      </c>
      <c r="L96" s="33">
        <f t="shared" si="82"/>
        <v>129</v>
      </c>
      <c r="M96" s="33">
        <f t="shared" si="83"/>
        <v>128</v>
      </c>
      <c r="N96" s="36">
        <f t="shared" si="84"/>
        <v>300</v>
      </c>
      <c r="O96" s="18">
        <f t="shared" si="85"/>
        <v>3</v>
      </c>
      <c r="P96" s="59"/>
    </row>
    <row r="97" spans="1:18" ht="15" customHeight="1">
      <c r="A97" s="55"/>
      <c r="B97" s="45" t="s">
        <v>217</v>
      </c>
      <c r="C97" s="40" t="s">
        <v>53</v>
      </c>
      <c r="D97" s="33">
        <v>8</v>
      </c>
      <c r="E97" s="33">
        <v>0</v>
      </c>
      <c r="F97" s="33">
        <v>6</v>
      </c>
      <c r="G97" s="33">
        <v>20</v>
      </c>
      <c r="H97" s="33">
        <v>26</v>
      </c>
      <c r="I97" s="6">
        <f t="shared" si="79"/>
        <v>52</v>
      </c>
      <c r="J97" s="33">
        <f t="shared" si="80"/>
        <v>0</v>
      </c>
      <c r="K97" s="33">
        <f t="shared" si="81"/>
        <v>12</v>
      </c>
      <c r="L97" s="33">
        <f t="shared" si="82"/>
        <v>60</v>
      </c>
      <c r="M97" s="33">
        <f t="shared" si="83"/>
        <v>104</v>
      </c>
      <c r="N97" s="36">
        <f t="shared" si="84"/>
        <v>176</v>
      </c>
      <c r="O97" s="18">
        <f t="shared" si="85"/>
        <v>3.3846153846153846</v>
      </c>
      <c r="P97" s="59"/>
    </row>
    <row r="98" spans="1:18">
      <c r="A98" s="55"/>
      <c r="B98" s="94" t="s">
        <v>143</v>
      </c>
      <c r="C98" s="95"/>
      <c r="D98" s="9">
        <f>SUM(D93:D97)</f>
        <v>28</v>
      </c>
      <c r="E98" s="9">
        <f>SUM(E93:E97)</f>
        <v>49</v>
      </c>
      <c r="F98" s="9">
        <f>SUM(F93:F97)</f>
        <v>70</v>
      </c>
      <c r="G98" s="9">
        <f>SUM(G93:G97)</f>
        <v>155</v>
      </c>
      <c r="H98" s="9">
        <f>SUM(H93:H97)</f>
        <v>130</v>
      </c>
      <c r="I98" s="9">
        <f t="shared" si="79"/>
        <v>404</v>
      </c>
      <c r="J98" s="34">
        <f t="shared" si="80"/>
        <v>49</v>
      </c>
      <c r="K98" s="34">
        <f t="shared" si="81"/>
        <v>140</v>
      </c>
      <c r="L98" s="34">
        <f t="shared" si="82"/>
        <v>465</v>
      </c>
      <c r="M98" s="34">
        <f t="shared" si="83"/>
        <v>520</v>
      </c>
      <c r="N98" s="20">
        <f t="shared" si="84"/>
        <v>1174</v>
      </c>
      <c r="O98" s="17">
        <f t="shared" si="85"/>
        <v>2.9059405940594059</v>
      </c>
      <c r="P98" s="59"/>
    </row>
    <row r="99" spans="1:18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8" ht="15" customHeight="1">
      <c r="A100" s="57" t="s">
        <v>54</v>
      </c>
      <c r="B100" s="46" t="s">
        <v>218</v>
      </c>
      <c r="C100" s="40" t="s">
        <v>55</v>
      </c>
      <c r="D100" s="33">
        <v>12</v>
      </c>
      <c r="E100" s="33">
        <v>4</v>
      </c>
      <c r="F100" s="33">
        <v>17</v>
      </c>
      <c r="G100" s="33">
        <v>44</v>
      </c>
      <c r="H100" s="33">
        <v>31</v>
      </c>
      <c r="I100" s="38">
        <f t="shared" ref="I100:I105" si="86">SUM(E100:H100)</f>
        <v>96</v>
      </c>
      <c r="J100" s="33">
        <f t="shared" ref="J100:J105" si="87">E100*1</f>
        <v>4</v>
      </c>
      <c r="K100" s="33">
        <f t="shared" ref="K100:K105" si="88">F100*2</f>
        <v>34</v>
      </c>
      <c r="L100" s="33">
        <f t="shared" ref="L100:L105" si="89">G100*3</f>
        <v>132</v>
      </c>
      <c r="M100" s="33">
        <f t="shared" ref="M100:M105" si="90">H100*4</f>
        <v>124</v>
      </c>
      <c r="N100" s="36">
        <f t="shared" ref="N100:N105" si="91">SUM(J100:M100)</f>
        <v>294</v>
      </c>
      <c r="O100" s="18">
        <f t="shared" ref="O100:O105" si="92">N100/I100</f>
        <v>3.0625</v>
      </c>
      <c r="P100" s="59">
        <f>SQRT((((1-O105)^2)*E105+((2-O105)^2)*F105+((3-O105)^2)*G105+((4-O105)^2)*H105)/I105)</f>
        <v>0.93905060787868233</v>
      </c>
    </row>
    <row r="101" spans="1:18" ht="15" customHeight="1">
      <c r="A101" s="57"/>
      <c r="B101" s="46" t="s">
        <v>219</v>
      </c>
      <c r="C101" s="40" t="s">
        <v>56</v>
      </c>
      <c r="D101" s="33">
        <v>26</v>
      </c>
      <c r="E101" s="33">
        <v>6</v>
      </c>
      <c r="F101" s="33">
        <v>22</v>
      </c>
      <c r="G101" s="33">
        <v>38</v>
      </c>
      <c r="H101" s="33">
        <v>16</v>
      </c>
      <c r="I101" s="38">
        <f t="shared" si="86"/>
        <v>82</v>
      </c>
      <c r="J101" s="33">
        <f t="shared" si="87"/>
        <v>6</v>
      </c>
      <c r="K101" s="33">
        <f t="shared" si="88"/>
        <v>44</v>
      </c>
      <c r="L101" s="33">
        <f t="shared" si="89"/>
        <v>114</v>
      </c>
      <c r="M101" s="33">
        <f t="shared" si="90"/>
        <v>64</v>
      </c>
      <c r="N101" s="36">
        <f t="shared" si="91"/>
        <v>228</v>
      </c>
      <c r="O101" s="18">
        <f t="shared" si="92"/>
        <v>2.7804878048780486</v>
      </c>
      <c r="P101" s="59"/>
    </row>
    <row r="102" spans="1:18" ht="15" customHeight="1">
      <c r="A102" s="57"/>
      <c r="B102" s="46" t="s">
        <v>220</v>
      </c>
      <c r="C102" s="40" t="s">
        <v>57</v>
      </c>
      <c r="D102" s="33">
        <v>5</v>
      </c>
      <c r="E102" s="33">
        <v>10</v>
      </c>
      <c r="F102" s="33">
        <v>21</v>
      </c>
      <c r="G102" s="33">
        <v>44</v>
      </c>
      <c r="H102" s="33">
        <v>40</v>
      </c>
      <c r="I102" s="38">
        <f t="shared" si="86"/>
        <v>115</v>
      </c>
      <c r="J102" s="33">
        <f t="shared" si="87"/>
        <v>10</v>
      </c>
      <c r="K102" s="33">
        <f t="shared" si="88"/>
        <v>42</v>
      </c>
      <c r="L102" s="33">
        <f t="shared" si="89"/>
        <v>132</v>
      </c>
      <c r="M102" s="33">
        <f t="shared" si="90"/>
        <v>160</v>
      </c>
      <c r="N102" s="36">
        <f t="shared" si="91"/>
        <v>344</v>
      </c>
      <c r="O102" s="18">
        <f t="shared" si="92"/>
        <v>2.991304347826087</v>
      </c>
      <c r="P102" s="59"/>
    </row>
    <row r="103" spans="1:18" ht="15" customHeight="1">
      <c r="A103" s="57"/>
      <c r="B103" s="46" t="s">
        <v>221</v>
      </c>
      <c r="C103" s="40" t="s">
        <v>58</v>
      </c>
      <c r="D103" s="33">
        <v>0</v>
      </c>
      <c r="E103" s="33">
        <v>3</v>
      </c>
      <c r="F103" s="33">
        <v>5</v>
      </c>
      <c r="G103" s="33">
        <v>10</v>
      </c>
      <c r="H103" s="33">
        <v>6</v>
      </c>
      <c r="I103" s="38">
        <f t="shared" si="86"/>
        <v>24</v>
      </c>
      <c r="J103" s="33">
        <f t="shared" si="87"/>
        <v>3</v>
      </c>
      <c r="K103" s="33">
        <f t="shared" si="88"/>
        <v>10</v>
      </c>
      <c r="L103" s="33">
        <f t="shared" si="89"/>
        <v>30</v>
      </c>
      <c r="M103" s="33">
        <f t="shared" si="90"/>
        <v>24</v>
      </c>
      <c r="N103" s="36">
        <f t="shared" si="91"/>
        <v>67</v>
      </c>
      <c r="O103" s="18">
        <f t="shared" si="92"/>
        <v>2.7916666666666665</v>
      </c>
      <c r="P103" s="59"/>
    </row>
    <row r="104" spans="1:18" ht="15" customHeight="1">
      <c r="A104" s="57"/>
      <c r="B104" s="46" t="s">
        <v>222</v>
      </c>
      <c r="C104" s="40" t="s">
        <v>59</v>
      </c>
      <c r="D104" s="33">
        <v>11</v>
      </c>
      <c r="E104" s="33">
        <v>20</v>
      </c>
      <c r="F104" s="33">
        <v>21</v>
      </c>
      <c r="G104" s="33">
        <v>30</v>
      </c>
      <c r="H104" s="33">
        <v>14</v>
      </c>
      <c r="I104" s="38">
        <f t="shared" si="86"/>
        <v>85</v>
      </c>
      <c r="J104" s="33">
        <f t="shared" si="87"/>
        <v>20</v>
      </c>
      <c r="K104" s="33">
        <f t="shared" si="88"/>
        <v>42</v>
      </c>
      <c r="L104" s="33">
        <f t="shared" si="89"/>
        <v>90</v>
      </c>
      <c r="M104" s="33">
        <f t="shared" si="90"/>
        <v>56</v>
      </c>
      <c r="N104" s="36">
        <f t="shared" si="91"/>
        <v>208</v>
      </c>
      <c r="O104" s="18">
        <f t="shared" si="92"/>
        <v>2.447058823529412</v>
      </c>
      <c r="P104" s="59"/>
    </row>
    <row r="105" spans="1:18">
      <c r="A105" s="57"/>
      <c r="B105" s="94" t="s">
        <v>143</v>
      </c>
      <c r="C105" s="95"/>
      <c r="D105" s="9">
        <f>SUM(D100:D104)</f>
        <v>54</v>
      </c>
      <c r="E105" s="9">
        <f>SUM(E100:E104)</f>
        <v>43</v>
      </c>
      <c r="F105" s="9">
        <f>SUM(F100:F104)</f>
        <v>86</v>
      </c>
      <c r="G105" s="9">
        <f>SUM(G100:G104)</f>
        <v>166</v>
      </c>
      <c r="H105" s="9">
        <f>SUM(H100:H104)</f>
        <v>107</v>
      </c>
      <c r="I105" s="9">
        <f t="shared" si="86"/>
        <v>402</v>
      </c>
      <c r="J105" s="34">
        <f t="shared" si="87"/>
        <v>43</v>
      </c>
      <c r="K105" s="34">
        <f t="shared" si="88"/>
        <v>172</v>
      </c>
      <c r="L105" s="34">
        <f t="shared" si="89"/>
        <v>498</v>
      </c>
      <c r="M105" s="34">
        <f t="shared" si="90"/>
        <v>428</v>
      </c>
      <c r="N105" s="20">
        <f t="shared" si="91"/>
        <v>1141</v>
      </c>
      <c r="O105" s="17">
        <f t="shared" si="92"/>
        <v>2.8383084577114426</v>
      </c>
      <c r="P105" s="59"/>
    </row>
    <row r="106" spans="1:18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R106" s="21"/>
    </row>
    <row r="107" spans="1:18" ht="21.75" customHeight="1">
      <c r="A107" s="55" t="s">
        <v>225</v>
      </c>
      <c r="B107" s="45" t="s">
        <v>223</v>
      </c>
      <c r="C107" s="41" t="s">
        <v>111</v>
      </c>
      <c r="D107" s="33">
        <v>1</v>
      </c>
      <c r="E107" s="33">
        <v>1</v>
      </c>
      <c r="F107" s="33">
        <v>4</v>
      </c>
      <c r="G107" s="33">
        <v>13</v>
      </c>
      <c r="H107" s="33">
        <v>29</v>
      </c>
      <c r="I107" s="38">
        <f>SUM(E107:H107)</f>
        <v>47</v>
      </c>
      <c r="J107" s="33">
        <f t="shared" ref="J107:J109" si="93">E107*1</f>
        <v>1</v>
      </c>
      <c r="K107" s="33">
        <f t="shared" ref="K107:K109" si="94">F107*2</f>
        <v>8</v>
      </c>
      <c r="L107" s="33">
        <f t="shared" ref="L107:L109" si="95">G107*3</f>
        <v>39</v>
      </c>
      <c r="M107" s="33">
        <f t="shared" ref="M107:M109" si="96">H107*4</f>
        <v>116</v>
      </c>
      <c r="N107" s="36">
        <f t="shared" ref="N107:N109" si="97">SUM(J107:M107)</f>
        <v>164</v>
      </c>
      <c r="O107" s="18">
        <f t="shared" ref="O107:O109" si="98">N107/I107</f>
        <v>3.4893617021276597</v>
      </c>
      <c r="P107" s="59">
        <f>SQRT((((1-O109)^2)*E109+((2-O109)^2)*F109+((3-O109)^2)*G109+((4-O109)^2)*H109)/I109)</f>
        <v>0.89016737706100724</v>
      </c>
    </row>
    <row r="108" spans="1:18" ht="17.25" customHeight="1">
      <c r="A108" s="55"/>
      <c r="B108" s="45" t="s">
        <v>224</v>
      </c>
      <c r="C108" s="41" t="s">
        <v>112</v>
      </c>
      <c r="D108" s="33">
        <v>3</v>
      </c>
      <c r="E108" s="33">
        <v>8</v>
      </c>
      <c r="F108" s="33">
        <v>8</v>
      </c>
      <c r="G108" s="33">
        <v>23</v>
      </c>
      <c r="H108" s="33">
        <v>54</v>
      </c>
      <c r="I108" s="37">
        <f>SUM(E108:H108)</f>
        <v>93</v>
      </c>
      <c r="J108" s="33">
        <f t="shared" si="93"/>
        <v>8</v>
      </c>
      <c r="K108" s="33">
        <f t="shared" si="94"/>
        <v>16</v>
      </c>
      <c r="L108" s="33">
        <f t="shared" si="95"/>
        <v>69</v>
      </c>
      <c r="M108" s="33">
        <f t="shared" si="96"/>
        <v>216</v>
      </c>
      <c r="N108" s="36">
        <f t="shared" si="97"/>
        <v>309</v>
      </c>
      <c r="O108" s="18">
        <f t="shared" si="98"/>
        <v>3.3225806451612905</v>
      </c>
      <c r="P108" s="59"/>
    </row>
    <row r="109" spans="1:18" ht="12.75" customHeight="1">
      <c r="A109" s="55"/>
      <c r="B109" s="94" t="s">
        <v>143</v>
      </c>
      <c r="C109" s="95"/>
      <c r="D109" s="9">
        <f>SUM(D107:D108)</f>
        <v>4</v>
      </c>
      <c r="E109" s="9">
        <f>SUM(E107:E108)</f>
        <v>9</v>
      </c>
      <c r="F109" s="9">
        <f>SUM(F107:F108)</f>
        <v>12</v>
      </c>
      <c r="G109" s="9">
        <f>SUM(G107:G108)</f>
        <v>36</v>
      </c>
      <c r="H109" s="9">
        <f>SUM(H107:H108)</f>
        <v>83</v>
      </c>
      <c r="I109" s="9">
        <f>SUM(E109:H109)</f>
        <v>140</v>
      </c>
      <c r="J109" s="34">
        <f t="shared" si="93"/>
        <v>9</v>
      </c>
      <c r="K109" s="34">
        <f t="shared" si="94"/>
        <v>24</v>
      </c>
      <c r="L109" s="34">
        <f t="shared" si="95"/>
        <v>108</v>
      </c>
      <c r="M109" s="34">
        <f t="shared" si="96"/>
        <v>332</v>
      </c>
      <c r="N109" s="20">
        <f t="shared" si="97"/>
        <v>473</v>
      </c>
      <c r="O109" s="17">
        <f t="shared" si="98"/>
        <v>3.3785714285714286</v>
      </c>
      <c r="P109" s="59"/>
    </row>
    <row r="110" spans="1:18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R110" s="21"/>
    </row>
    <row r="111" spans="1:18" ht="18.75" customHeight="1">
      <c r="A111" s="55" t="s">
        <v>226</v>
      </c>
      <c r="B111" s="45" t="s">
        <v>227</v>
      </c>
      <c r="C111" s="41" t="s">
        <v>110</v>
      </c>
      <c r="D111" s="33">
        <v>0</v>
      </c>
      <c r="E111" s="33">
        <v>7</v>
      </c>
      <c r="F111" s="33">
        <v>9</v>
      </c>
      <c r="G111" s="33">
        <v>26</v>
      </c>
      <c r="H111" s="33">
        <v>18</v>
      </c>
      <c r="I111" s="6">
        <f>SUM(E111:H111)</f>
        <v>60</v>
      </c>
      <c r="J111" s="33">
        <f t="shared" ref="J111:J114" si="99">E111*1</f>
        <v>7</v>
      </c>
      <c r="K111" s="33">
        <f t="shared" ref="K111:K114" si="100">F111*2</f>
        <v>18</v>
      </c>
      <c r="L111" s="33">
        <f t="shared" ref="L111:L114" si="101">G111*3</f>
        <v>78</v>
      </c>
      <c r="M111" s="33">
        <f t="shared" ref="M111:M114" si="102">H111*4</f>
        <v>72</v>
      </c>
      <c r="N111" s="36">
        <f t="shared" ref="N111:N114" si="103">SUM(J111:M111)</f>
        <v>175</v>
      </c>
      <c r="O111" s="18">
        <f t="shared" ref="O111:O114" si="104">N111/I111</f>
        <v>2.9166666666666665</v>
      </c>
      <c r="P111" s="59">
        <f>SQRT((((1-O114)^2)*E114+((2-O114)^2)*F114+((3-O114)^2)*G114+((4-O114)^2)*H114)/I114)</f>
        <v>0.8716604175105892</v>
      </c>
    </row>
    <row r="112" spans="1:18" ht="18" customHeight="1">
      <c r="A112" s="55"/>
      <c r="B112" s="45" t="s">
        <v>228</v>
      </c>
      <c r="C112" s="41" t="s">
        <v>23</v>
      </c>
      <c r="D112" s="33">
        <v>0</v>
      </c>
      <c r="E112" s="33">
        <v>6</v>
      </c>
      <c r="F112" s="33">
        <v>11</v>
      </c>
      <c r="G112" s="33">
        <v>29</v>
      </c>
      <c r="H112" s="33">
        <v>14</v>
      </c>
      <c r="I112" s="6">
        <f>SUM(E112:H112)</f>
        <v>60</v>
      </c>
      <c r="J112" s="33">
        <f t="shared" si="99"/>
        <v>6</v>
      </c>
      <c r="K112" s="33">
        <f t="shared" si="100"/>
        <v>22</v>
      </c>
      <c r="L112" s="33">
        <f t="shared" si="101"/>
        <v>87</v>
      </c>
      <c r="M112" s="33">
        <f t="shared" si="102"/>
        <v>56</v>
      </c>
      <c r="N112" s="36">
        <f t="shared" si="103"/>
        <v>171</v>
      </c>
      <c r="O112" s="18">
        <f t="shared" si="104"/>
        <v>2.85</v>
      </c>
      <c r="P112" s="59"/>
    </row>
    <row r="113" spans="1:18" ht="15" customHeight="1">
      <c r="A113" s="55"/>
      <c r="B113" s="45" t="s">
        <v>229</v>
      </c>
      <c r="C113" s="41" t="s">
        <v>22</v>
      </c>
      <c r="D113" s="33">
        <v>1</v>
      </c>
      <c r="E113" s="33">
        <v>0</v>
      </c>
      <c r="F113" s="33">
        <v>3</v>
      </c>
      <c r="G113" s="33">
        <v>21</v>
      </c>
      <c r="H113" s="33">
        <v>11</v>
      </c>
      <c r="I113" s="6">
        <f>SUM(E113:H113)</f>
        <v>35</v>
      </c>
      <c r="J113" s="33">
        <f t="shared" si="99"/>
        <v>0</v>
      </c>
      <c r="K113" s="33">
        <f t="shared" si="100"/>
        <v>6</v>
      </c>
      <c r="L113" s="33">
        <f t="shared" si="101"/>
        <v>63</v>
      </c>
      <c r="M113" s="33">
        <f t="shared" si="102"/>
        <v>44</v>
      </c>
      <c r="N113" s="36">
        <f t="shared" si="103"/>
        <v>113</v>
      </c>
      <c r="O113" s="18">
        <f t="shared" si="104"/>
        <v>3.2285714285714286</v>
      </c>
      <c r="P113" s="59"/>
    </row>
    <row r="114" spans="1:18">
      <c r="A114" s="55"/>
      <c r="B114" s="94" t="s">
        <v>143</v>
      </c>
      <c r="C114" s="95"/>
      <c r="D114" s="9">
        <f>SUM(D111:D113)</f>
        <v>1</v>
      </c>
      <c r="E114" s="9">
        <f>SUM(E111:E113)</f>
        <v>13</v>
      </c>
      <c r="F114" s="9">
        <f>SUM(F111:F113)</f>
        <v>23</v>
      </c>
      <c r="G114" s="9">
        <f>SUM(G111:G113)</f>
        <v>76</v>
      </c>
      <c r="H114" s="9">
        <f>SUM(H111:H113)</f>
        <v>43</v>
      </c>
      <c r="I114" s="9">
        <f>SUM(E114:H114)</f>
        <v>155</v>
      </c>
      <c r="J114" s="34">
        <f t="shared" si="99"/>
        <v>13</v>
      </c>
      <c r="K114" s="34">
        <f t="shared" si="100"/>
        <v>46</v>
      </c>
      <c r="L114" s="34">
        <f t="shared" si="101"/>
        <v>228</v>
      </c>
      <c r="M114" s="34">
        <f t="shared" si="102"/>
        <v>172</v>
      </c>
      <c r="N114" s="20">
        <f t="shared" si="103"/>
        <v>459</v>
      </c>
      <c r="O114" s="17">
        <f t="shared" si="104"/>
        <v>2.9612903225806453</v>
      </c>
      <c r="P114" s="59"/>
    </row>
    <row r="115" spans="1:18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R115" s="21"/>
    </row>
    <row r="116" spans="1:18" ht="15" customHeight="1">
      <c r="A116" s="55" t="s">
        <v>105</v>
      </c>
      <c r="B116" s="45" t="s">
        <v>230</v>
      </c>
      <c r="C116" s="41" t="s">
        <v>78</v>
      </c>
      <c r="D116" s="33">
        <v>0</v>
      </c>
      <c r="E116" s="33">
        <v>2</v>
      </c>
      <c r="F116" s="33">
        <v>4</v>
      </c>
      <c r="G116" s="33">
        <v>5</v>
      </c>
      <c r="H116" s="33">
        <v>13</v>
      </c>
      <c r="I116" s="38">
        <f t="shared" ref="I116:I123" si="105">SUM(E116:H116)</f>
        <v>24</v>
      </c>
      <c r="J116" s="33">
        <f t="shared" ref="J116:J123" si="106">E116*1</f>
        <v>2</v>
      </c>
      <c r="K116" s="33">
        <f t="shared" ref="K116:K123" si="107">F116*2</f>
        <v>8</v>
      </c>
      <c r="L116" s="33">
        <f t="shared" ref="L116:L123" si="108">G116*3</f>
        <v>15</v>
      </c>
      <c r="M116" s="33">
        <f t="shared" ref="M116:M123" si="109">H116*4</f>
        <v>52</v>
      </c>
      <c r="N116" s="36">
        <f t="shared" ref="N116:N123" si="110">SUM(J116:M116)</f>
        <v>77</v>
      </c>
      <c r="O116" s="18">
        <f t="shared" ref="O116:O117" si="111">N116/I116</f>
        <v>3.2083333333333335</v>
      </c>
      <c r="P116" s="59">
        <f>SQRT((((1-O123)^2)*E123+((2-O123)^2)*F123+((3-O123)^2)*G123+((4-O123)^2)*H123)/I123)</f>
        <v>1.0397812902035022</v>
      </c>
    </row>
    <row r="117" spans="1:18" ht="15" customHeight="1">
      <c r="A117" s="55"/>
      <c r="B117" s="45" t="s">
        <v>231</v>
      </c>
      <c r="C117" s="41" t="s">
        <v>88</v>
      </c>
      <c r="D117" s="33">
        <v>1</v>
      </c>
      <c r="E117" s="33">
        <v>3</v>
      </c>
      <c r="F117" s="33">
        <v>4</v>
      </c>
      <c r="G117" s="33">
        <v>1</v>
      </c>
      <c r="H117" s="33">
        <v>3</v>
      </c>
      <c r="I117" s="38">
        <f t="shared" si="105"/>
        <v>11</v>
      </c>
      <c r="J117" s="33">
        <f t="shared" si="106"/>
        <v>3</v>
      </c>
      <c r="K117" s="33">
        <f t="shared" si="107"/>
        <v>8</v>
      </c>
      <c r="L117" s="33">
        <f t="shared" si="108"/>
        <v>3</v>
      </c>
      <c r="M117" s="33">
        <f t="shared" si="109"/>
        <v>12</v>
      </c>
      <c r="N117" s="36">
        <f t="shared" si="110"/>
        <v>26</v>
      </c>
      <c r="O117" s="18">
        <f t="shared" si="111"/>
        <v>2.3636363636363638</v>
      </c>
      <c r="P117" s="59"/>
    </row>
    <row r="118" spans="1:18" ht="15" customHeight="1">
      <c r="A118" s="55"/>
      <c r="B118" s="45" t="s">
        <v>232</v>
      </c>
      <c r="C118" s="41" t="s">
        <v>74</v>
      </c>
      <c r="D118" s="33">
        <v>1</v>
      </c>
      <c r="E118" s="33">
        <v>20</v>
      </c>
      <c r="F118" s="33">
        <v>12</v>
      </c>
      <c r="G118" s="33">
        <v>11</v>
      </c>
      <c r="H118" s="33">
        <v>4</v>
      </c>
      <c r="I118" s="33">
        <f t="shared" si="105"/>
        <v>47</v>
      </c>
      <c r="J118" s="33">
        <f t="shared" si="106"/>
        <v>20</v>
      </c>
      <c r="K118" s="33">
        <f t="shared" si="107"/>
        <v>24</v>
      </c>
      <c r="L118" s="33">
        <f t="shared" si="108"/>
        <v>33</v>
      </c>
      <c r="M118" s="33">
        <f t="shared" si="109"/>
        <v>16</v>
      </c>
      <c r="N118" s="36">
        <f t="shared" si="110"/>
        <v>93</v>
      </c>
      <c r="O118" s="18">
        <f t="shared" ref="O118:O123" si="112">N118/I118</f>
        <v>1.9787234042553192</v>
      </c>
      <c r="P118" s="59"/>
    </row>
    <row r="119" spans="1:18" ht="15" customHeight="1">
      <c r="A119" s="55"/>
      <c r="B119" s="45" t="s">
        <v>233</v>
      </c>
      <c r="C119" s="41" t="s">
        <v>106</v>
      </c>
      <c r="D119" s="33">
        <v>2</v>
      </c>
      <c r="E119" s="33">
        <v>8</v>
      </c>
      <c r="F119" s="33">
        <v>11</v>
      </c>
      <c r="G119" s="33">
        <v>24</v>
      </c>
      <c r="H119" s="33">
        <v>39</v>
      </c>
      <c r="I119" s="33">
        <f t="shared" si="105"/>
        <v>82</v>
      </c>
      <c r="J119" s="33">
        <f t="shared" si="106"/>
        <v>8</v>
      </c>
      <c r="K119" s="33">
        <f t="shared" si="107"/>
        <v>22</v>
      </c>
      <c r="L119" s="33">
        <f t="shared" si="108"/>
        <v>72</v>
      </c>
      <c r="M119" s="33">
        <f t="shared" si="109"/>
        <v>156</v>
      </c>
      <c r="N119" s="36">
        <f t="shared" si="110"/>
        <v>258</v>
      </c>
      <c r="O119" s="18">
        <f t="shared" si="112"/>
        <v>3.1463414634146343</v>
      </c>
      <c r="P119" s="59"/>
    </row>
    <row r="120" spans="1:18" ht="15" customHeight="1">
      <c r="A120" s="55"/>
      <c r="B120" s="45" t="s">
        <v>234</v>
      </c>
      <c r="C120" s="41" t="s">
        <v>107</v>
      </c>
      <c r="D120" s="33">
        <v>5</v>
      </c>
      <c r="E120" s="33">
        <v>15</v>
      </c>
      <c r="F120" s="33">
        <v>14</v>
      </c>
      <c r="G120" s="33">
        <v>56</v>
      </c>
      <c r="H120" s="33">
        <v>18</v>
      </c>
      <c r="I120" s="33">
        <f t="shared" si="105"/>
        <v>103</v>
      </c>
      <c r="J120" s="33">
        <f t="shared" si="106"/>
        <v>15</v>
      </c>
      <c r="K120" s="33">
        <f t="shared" si="107"/>
        <v>28</v>
      </c>
      <c r="L120" s="33">
        <f t="shared" si="108"/>
        <v>168</v>
      </c>
      <c r="M120" s="33">
        <f t="shared" si="109"/>
        <v>72</v>
      </c>
      <c r="N120" s="36">
        <f t="shared" si="110"/>
        <v>283</v>
      </c>
      <c r="O120" s="18">
        <f t="shared" si="112"/>
        <v>2.7475728155339807</v>
      </c>
      <c r="P120" s="59"/>
    </row>
    <row r="121" spans="1:18" ht="15" customHeight="1">
      <c r="A121" s="55"/>
      <c r="B121" s="47" t="s">
        <v>235</v>
      </c>
      <c r="C121" s="42" t="s">
        <v>108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f t="shared" si="105"/>
        <v>0</v>
      </c>
      <c r="J121" s="33">
        <f t="shared" si="106"/>
        <v>0</v>
      </c>
      <c r="K121" s="33">
        <f t="shared" si="107"/>
        <v>0</v>
      </c>
      <c r="L121" s="33">
        <f t="shared" si="108"/>
        <v>0</v>
      </c>
      <c r="M121" s="33">
        <f t="shared" si="109"/>
        <v>0</v>
      </c>
      <c r="N121" s="36">
        <f t="shared" si="110"/>
        <v>0</v>
      </c>
      <c r="O121" s="18">
        <v>0</v>
      </c>
      <c r="P121" s="59"/>
    </row>
    <row r="122" spans="1:18" ht="15" customHeight="1">
      <c r="A122" s="55"/>
      <c r="B122" s="45" t="s">
        <v>236</v>
      </c>
      <c r="C122" s="41" t="s">
        <v>109</v>
      </c>
      <c r="D122" s="33">
        <v>3</v>
      </c>
      <c r="E122" s="33">
        <v>13</v>
      </c>
      <c r="F122" s="33">
        <v>13</v>
      </c>
      <c r="G122" s="33">
        <v>37</v>
      </c>
      <c r="H122" s="33">
        <v>18</v>
      </c>
      <c r="I122" s="33">
        <f t="shared" si="105"/>
        <v>81</v>
      </c>
      <c r="J122" s="33">
        <f t="shared" si="106"/>
        <v>13</v>
      </c>
      <c r="K122" s="33">
        <f t="shared" si="107"/>
        <v>26</v>
      </c>
      <c r="L122" s="33">
        <f t="shared" si="108"/>
        <v>111</v>
      </c>
      <c r="M122" s="33">
        <f t="shared" si="109"/>
        <v>72</v>
      </c>
      <c r="N122" s="36">
        <f t="shared" si="110"/>
        <v>222</v>
      </c>
      <c r="O122" s="18">
        <f t="shared" si="112"/>
        <v>2.7407407407407409</v>
      </c>
      <c r="P122" s="59"/>
    </row>
    <row r="123" spans="1:18">
      <c r="A123" s="55"/>
      <c r="B123" s="94" t="s">
        <v>143</v>
      </c>
      <c r="C123" s="95"/>
      <c r="D123" s="9">
        <f>SUM(D116:D122)</f>
        <v>12</v>
      </c>
      <c r="E123" s="9">
        <f>SUM(E116:E122)</f>
        <v>61</v>
      </c>
      <c r="F123" s="9">
        <f>SUM(F116:F122)</f>
        <v>58</v>
      </c>
      <c r="G123" s="9">
        <f>SUM(G116:G122)</f>
        <v>134</v>
      </c>
      <c r="H123" s="9">
        <f>SUM(H116:H122)</f>
        <v>95</v>
      </c>
      <c r="I123" s="9">
        <f t="shared" si="105"/>
        <v>348</v>
      </c>
      <c r="J123" s="34">
        <f t="shared" si="106"/>
        <v>61</v>
      </c>
      <c r="K123" s="34">
        <f t="shared" si="107"/>
        <v>116</v>
      </c>
      <c r="L123" s="34">
        <f t="shared" si="108"/>
        <v>402</v>
      </c>
      <c r="M123" s="34">
        <f t="shared" si="109"/>
        <v>380</v>
      </c>
      <c r="N123" s="20">
        <f t="shared" si="110"/>
        <v>959</v>
      </c>
      <c r="O123" s="17">
        <f t="shared" si="112"/>
        <v>2.7557471264367814</v>
      </c>
      <c r="P123" s="59"/>
    </row>
    <row r="124" spans="1:18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R124" s="21"/>
    </row>
    <row r="125" spans="1:18" ht="21" customHeight="1">
      <c r="A125" s="55" t="s">
        <v>113</v>
      </c>
      <c r="B125" s="45" t="s">
        <v>237</v>
      </c>
      <c r="C125" s="40" t="s">
        <v>114</v>
      </c>
      <c r="D125" s="33">
        <v>2</v>
      </c>
      <c r="E125" s="33">
        <v>4</v>
      </c>
      <c r="F125" s="33">
        <v>10</v>
      </c>
      <c r="G125" s="33">
        <v>43</v>
      </c>
      <c r="H125" s="33">
        <v>73</v>
      </c>
      <c r="I125" s="38">
        <f>SUM(E125:H125)</f>
        <v>130</v>
      </c>
      <c r="J125" s="33">
        <f t="shared" ref="J125:J128" si="113">E125*1</f>
        <v>4</v>
      </c>
      <c r="K125" s="33">
        <f t="shared" ref="K125:K128" si="114">F125*2</f>
        <v>20</v>
      </c>
      <c r="L125" s="33">
        <f t="shared" ref="L125:L128" si="115">G125*3</f>
        <v>129</v>
      </c>
      <c r="M125" s="33">
        <f t="shared" ref="M125:M128" si="116">H125*4</f>
        <v>292</v>
      </c>
      <c r="N125" s="36">
        <f t="shared" ref="N125:N188" si="117">SUM(J125:M125)</f>
        <v>445</v>
      </c>
      <c r="O125" s="18">
        <f t="shared" ref="O125:O128" si="118">N125/I125</f>
        <v>3.4230769230769229</v>
      </c>
      <c r="P125" s="59">
        <f>SQRT((((1-O128)^2)*E128+((2-O128)^2)*F128+((3-O128)^2)*G128+((4-O128)^2)*H128)/I128)</f>
        <v>0.76278145524324259</v>
      </c>
    </row>
    <row r="126" spans="1:18" ht="15.75" customHeight="1">
      <c r="A126" s="55"/>
      <c r="B126" s="45" t="s">
        <v>238</v>
      </c>
      <c r="C126" s="40" t="s">
        <v>72</v>
      </c>
      <c r="D126" s="33">
        <v>2</v>
      </c>
      <c r="E126" s="33">
        <v>1</v>
      </c>
      <c r="F126" s="33">
        <v>8</v>
      </c>
      <c r="G126" s="33">
        <v>26</v>
      </c>
      <c r="H126" s="33">
        <v>23</v>
      </c>
      <c r="I126" s="38">
        <f>SUM(E126:H126)</f>
        <v>58</v>
      </c>
      <c r="J126" s="33">
        <f t="shared" si="113"/>
        <v>1</v>
      </c>
      <c r="K126" s="33">
        <f t="shared" si="114"/>
        <v>16</v>
      </c>
      <c r="L126" s="33">
        <f t="shared" si="115"/>
        <v>78</v>
      </c>
      <c r="M126" s="33">
        <f t="shared" si="116"/>
        <v>92</v>
      </c>
      <c r="N126" s="36">
        <f t="shared" si="117"/>
        <v>187</v>
      </c>
      <c r="O126" s="18">
        <f t="shared" si="118"/>
        <v>3.2241379310344827</v>
      </c>
      <c r="P126" s="59"/>
    </row>
    <row r="127" spans="1:18" ht="15" customHeight="1">
      <c r="A127" s="55"/>
      <c r="B127" s="45" t="s">
        <v>239</v>
      </c>
      <c r="C127" s="40" t="s">
        <v>115</v>
      </c>
      <c r="D127" s="33">
        <v>3</v>
      </c>
      <c r="E127" s="33">
        <v>2</v>
      </c>
      <c r="F127" s="33">
        <v>11</v>
      </c>
      <c r="G127" s="33">
        <v>27</v>
      </c>
      <c r="H127" s="33">
        <v>65</v>
      </c>
      <c r="I127" s="38">
        <f>SUM(E127:H127)</f>
        <v>105</v>
      </c>
      <c r="J127" s="33">
        <f t="shared" si="113"/>
        <v>2</v>
      </c>
      <c r="K127" s="33">
        <f t="shared" si="114"/>
        <v>22</v>
      </c>
      <c r="L127" s="33">
        <f t="shared" si="115"/>
        <v>81</v>
      </c>
      <c r="M127" s="33">
        <f t="shared" si="116"/>
        <v>260</v>
      </c>
      <c r="N127" s="36">
        <f t="shared" si="117"/>
        <v>365</v>
      </c>
      <c r="O127" s="18">
        <f t="shared" si="118"/>
        <v>3.4761904761904763</v>
      </c>
      <c r="P127" s="59"/>
    </row>
    <row r="128" spans="1:18">
      <c r="A128" s="55"/>
      <c r="B128" s="94" t="s">
        <v>143</v>
      </c>
      <c r="C128" s="95"/>
      <c r="D128" s="9">
        <f>SUM(D125:D127)</f>
        <v>7</v>
      </c>
      <c r="E128" s="9">
        <f>SUM(E125:E127)</f>
        <v>7</v>
      </c>
      <c r="F128" s="9">
        <f>SUM(F125:F127)</f>
        <v>29</v>
      </c>
      <c r="G128" s="9">
        <f>SUM(G125:G127)</f>
        <v>96</v>
      </c>
      <c r="H128" s="9">
        <f>SUM(H125:H127)</f>
        <v>161</v>
      </c>
      <c r="I128" s="9">
        <f>SUM(E128:H128)</f>
        <v>293</v>
      </c>
      <c r="J128" s="34">
        <f t="shared" si="113"/>
        <v>7</v>
      </c>
      <c r="K128" s="34">
        <f t="shared" si="114"/>
        <v>58</v>
      </c>
      <c r="L128" s="34">
        <f t="shared" si="115"/>
        <v>288</v>
      </c>
      <c r="M128" s="34">
        <f t="shared" si="116"/>
        <v>644</v>
      </c>
      <c r="N128" s="20">
        <f t="shared" si="117"/>
        <v>997</v>
      </c>
      <c r="O128" s="17">
        <f t="shared" si="118"/>
        <v>3.4027303754266214</v>
      </c>
      <c r="P128" s="59"/>
    </row>
    <row r="129" spans="1:18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R129" s="21"/>
    </row>
    <row r="130" spans="1:18" ht="27" customHeight="1">
      <c r="A130" s="55" t="s">
        <v>154</v>
      </c>
      <c r="B130" s="45" t="s">
        <v>240</v>
      </c>
      <c r="C130" s="41" t="s">
        <v>116</v>
      </c>
      <c r="D130" s="33">
        <v>4</v>
      </c>
      <c r="E130" s="33">
        <v>1</v>
      </c>
      <c r="F130" s="33">
        <v>13</v>
      </c>
      <c r="G130" s="33">
        <v>61</v>
      </c>
      <c r="H130" s="33">
        <v>77</v>
      </c>
      <c r="I130" s="38">
        <f t="shared" ref="I130:I135" si="119">SUM(E130:H130)</f>
        <v>152</v>
      </c>
      <c r="J130" s="33">
        <f t="shared" ref="J130:J193" si="120">E130*1</f>
        <v>1</v>
      </c>
      <c r="K130" s="33">
        <f t="shared" ref="K130:K193" si="121">F130*2</f>
        <v>26</v>
      </c>
      <c r="L130" s="33">
        <f t="shared" ref="L130:L193" si="122">G130*3</f>
        <v>183</v>
      </c>
      <c r="M130" s="33">
        <f t="shared" ref="M130:M151" si="123">H130*4</f>
        <v>308</v>
      </c>
      <c r="N130" s="36">
        <f t="shared" si="117"/>
        <v>518</v>
      </c>
      <c r="O130" s="18">
        <f t="shared" ref="O130:O160" si="124">N130/I130</f>
        <v>3.4078947368421053</v>
      </c>
      <c r="P130" s="59">
        <f>SQRT((((1-O135)^2)*E135+((2-O135)^2)*F135+((3-O135)^2)*G135+((4-O135)^2)*H135)/I135)</f>
        <v>0.68509979147679601</v>
      </c>
    </row>
    <row r="131" spans="1:18" ht="15" customHeight="1">
      <c r="A131" s="55"/>
      <c r="B131" s="45" t="s">
        <v>241</v>
      </c>
      <c r="C131" s="41" t="s">
        <v>23</v>
      </c>
      <c r="D131" s="33">
        <v>6</v>
      </c>
      <c r="E131" s="33">
        <v>0</v>
      </c>
      <c r="F131" s="33">
        <v>2</v>
      </c>
      <c r="G131" s="33">
        <v>9</v>
      </c>
      <c r="H131" s="33">
        <v>55</v>
      </c>
      <c r="I131" s="38">
        <f t="shared" si="119"/>
        <v>66</v>
      </c>
      <c r="J131" s="33">
        <f t="shared" si="120"/>
        <v>0</v>
      </c>
      <c r="K131" s="33">
        <f t="shared" si="121"/>
        <v>4</v>
      </c>
      <c r="L131" s="33">
        <f t="shared" si="122"/>
        <v>27</v>
      </c>
      <c r="M131" s="33">
        <f t="shared" si="123"/>
        <v>220</v>
      </c>
      <c r="N131" s="36">
        <f t="shared" si="117"/>
        <v>251</v>
      </c>
      <c r="O131" s="18">
        <f t="shared" si="124"/>
        <v>3.8030303030303032</v>
      </c>
      <c r="P131" s="59"/>
    </row>
    <row r="132" spans="1:18" ht="15" customHeight="1">
      <c r="A132" s="55"/>
      <c r="B132" s="45" t="s">
        <v>242</v>
      </c>
      <c r="C132" s="41" t="s">
        <v>117</v>
      </c>
      <c r="D132" s="33">
        <v>2</v>
      </c>
      <c r="E132" s="33">
        <v>1</v>
      </c>
      <c r="F132" s="33">
        <v>3</v>
      </c>
      <c r="G132" s="33">
        <v>18</v>
      </c>
      <c r="H132" s="33">
        <v>36</v>
      </c>
      <c r="I132" s="38">
        <f t="shared" si="119"/>
        <v>58</v>
      </c>
      <c r="J132" s="33">
        <f t="shared" si="120"/>
        <v>1</v>
      </c>
      <c r="K132" s="33">
        <f t="shared" si="121"/>
        <v>6</v>
      </c>
      <c r="L132" s="33">
        <f t="shared" si="122"/>
        <v>54</v>
      </c>
      <c r="M132" s="33">
        <f t="shared" si="123"/>
        <v>144</v>
      </c>
      <c r="N132" s="36">
        <f t="shared" si="117"/>
        <v>205</v>
      </c>
      <c r="O132" s="18">
        <f t="shared" si="124"/>
        <v>3.5344827586206895</v>
      </c>
      <c r="P132" s="59"/>
    </row>
    <row r="133" spans="1:18" ht="15" customHeight="1">
      <c r="A133" s="55"/>
      <c r="B133" s="45" t="s">
        <v>243</v>
      </c>
      <c r="C133" s="41" t="s">
        <v>88</v>
      </c>
      <c r="D133" s="33">
        <v>3</v>
      </c>
      <c r="E133" s="33">
        <v>1</v>
      </c>
      <c r="F133" s="33">
        <v>4</v>
      </c>
      <c r="G133" s="33">
        <v>5</v>
      </c>
      <c r="H133" s="33">
        <v>35</v>
      </c>
      <c r="I133" s="38">
        <f t="shared" si="119"/>
        <v>45</v>
      </c>
      <c r="J133" s="33">
        <f t="shared" si="120"/>
        <v>1</v>
      </c>
      <c r="K133" s="33">
        <f t="shared" si="121"/>
        <v>8</v>
      </c>
      <c r="L133" s="33">
        <f t="shared" si="122"/>
        <v>15</v>
      </c>
      <c r="M133" s="33">
        <f t="shared" si="123"/>
        <v>140</v>
      </c>
      <c r="N133" s="36">
        <f t="shared" si="117"/>
        <v>164</v>
      </c>
      <c r="O133" s="18">
        <v>0</v>
      </c>
      <c r="P133" s="59"/>
    </row>
    <row r="134" spans="1:18" ht="15" customHeight="1">
      <c r="A134" s="55"/>
      <c r="B134" s="45" t="s">
        <v>244</v>
      </c>
      <c r="C134" s="41" t="s">
        <v>118</v>
      </c>
      <c r="D134" s="33">
        <v>1</v>
      </c>
      <c r="E134" s="33">
        <v>1</v>
      </c>
      <c r="F134" s="33">
        <v>9</v>
      </c>
      <c r="G134" s="33">
        <v>27</v>
      </c>
      <c r="H134" s="33">
        <v>34</v>
      </c>
      <c r="I134" s="38">
        <f t="shared" si="119"/>
        <v>71</v>
      </c>
      <c r="J134" s="33">
        <f t="shared" si="120"/>
        <v>1</v>
      </c>
      <c r="K134" s="33">
        <f t="shared" si="121"/>
        <v>18</v>
      </c>
      <c r="L134" s="33">
        <f t="shared" si="122"/>
        <v>81</v>
      </c>
      <c r="M134" s="33">
        <f t="shared" si="123"/>
        <v>136</v>
      </c>
      <c r="N134" s="36">
        <f t="shared" si="117"/>
        <v>236</v>
      </c>
      <c r="O134" s="18">
        <f t="shared" si="124"/>
        <v>3.323943661971831</v>
      </c>
      <c r="P134" s="59"/>
    </row>
    <row r="135" spans="1:18">
      <c r="A135" s="55"/>
      <c r="B135" s="94" t="s">
        <v>143</v>
      </c>
      <c r="C135" s="95"/>
      <c r="D135" s="9">
        <f>SUM(D130:D134)</f>
        <v>16</v>
      </c>
      <c r="E135" s="9">
        <f>SUM(E130:E134)</f>
        <v>4</v>
      </c>
      <c r="F135" s="9">
        <f>SUM(F130:F134)</f>
        <v>31</v>
      </c>
      <c r="G135" s="9">
        <f>SUM(G130:G134)</f>
        <v>120</v>
      </c>
      <c r="H135" s="9">
        <f>SUM(H130:H134)</f>
        <v>237</v>
      </c>
      <c r="I135" s="9">
        <f t="shared" si="119"/>
        <v>392</v>
      </c>
      <c r="J135" s="34">
        <f t="shared" si="120"/>
        <v>4</v>
      </c>
      <c r="K135" s="34">
        <f t="shared" si="121"/>
        <v>62</v>
      </c>
      <c r="L135" s="34">
        <f t="shared" si="122"/>
        <v>360</v>
      </c>
      <c r="M135" s="34">
        <f t="shared" si="123"/>
        <v>948</v>
      </c>
      <c r="N135" s="20">
        <f t="shared" si="117"/>
        <v>1374</v>
      </c>
      <c r="O135" s="17">
        <f t="shared" si="124"/>
        <v>3.5051020408163267</v>
      </c>
      <c r="P135" s="59"/>
    </row>
    <row r="136" spans="1:18">
      <c r="A136" s="63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5"/>
      <c r="R136" s="21"/>
    </row>
    <row r="137" spans="1:18" ht="15" customHeight="1">
      <c r="A137" s="60" t="s">
        <v>60</v>
      </c>
      <c r="B137" s="45" t="s">
        <v>245</v>
      </c>
      <c r="C137" s="40" t="s">
        <v>61</v>
      </c>
      <c r="D137" s="33">
        <v>4</v>
      </c>
      <c r="E137" s="33">
        <v>0</v>
      </c>
      <c r="F137" s="33">
        <v>4</v>
      </c>
      <c r="G137" s="33">
        <v>9</v>
      </c>
      <c r="H137" s="33">
        <v>19</v>
      </c>
      <c r="I137" s="38">
        <f>SUM(E137:H137)</f>
        <v>32</v>
      </c>
      <c r="J137" s="33">
        <f t="shared" si="120"/>
        <v>0</v>
      </c>
      <c r="K137" s="33">
        <f t="shared" si="121"/>
        <v>8</v>
      </c>
      <c r="L137" s="33">
        <f t="shared" si="122"/>
        <v>27</v>
      </c>
      <c r="M137" s="33">
        <f t="shared" si="123"/>
        <v>76</v>
      </c>
      <c r="N137" s="36">
        <f t="shared" si="117"/>
        <v>111</v>
      </c>
      <c r="O137" s="18">
        <f t="shared" si="124"/>
        <v>3.46875</v>
      </c>
      <c r="P137" s="66">
        <f>SQRT((((1-O141)^2)*E141+((2-O141)^2)*F141+((3-O141)^2)*G141+((4-O141)^2)*H141)/I141)</f>
        <v>0.76618159095496541</v>
      </c>
    </row>
    <row r="138" spans="1:18" ht="15" customHeight="1">
      <c r="A138" s="61"/>
      <c r="B138" s="45" t="s">
        <v>246</v>
      </c>
      <c r="C138" s="40" t="s">
        <v>62</v>
      </c>
      <c r="D138" s="33">
        <v>7</v>
      </c>
      <c r="E138" s="33">
        <v>2</v>
      </c>
      <c r="F138" s="33">
        <v>11</v>
      </c>
      <c r="G138" s="33">
        <v>12</v>
      </c>
      <c r="H138" s="33">
        <v>28</v>
      </c>
      <c r="I138" s="38">
        <f>SUM(E138:H138)</f>
        <v>53</v>
      </c>
      <c r="J138" s="33">
        <f t="shared" si="120"/>
        <v>2</v>
      </c>
      <c r="K138" s="33">
        <f t="shared" si="121"/>
        <v>22</v>
      </c>
      <c r="L138" s="33">
        <f t="shared" si="122"/>
        <v>36</v>
      </c>
      <c r="M138" s="33">
        <f t="shared" si="123"/>
        <v>112</v>
      </c>
      <c r="N138" s="36">
        <f t="shared" si="117"/>
        <v>172</v>
      </c>
      <c r="O138" s="18">
        <f t="shared" si="124"/>
        <v>3.2452830188679247</v>
      </c>
      <c r="P138" s="67"/>
    </row>
    <row r="139" spans="1:18" ht="15" customHeight="1">
      <c r="A139" s="61"/>
      <c r="B139" s="45" t="s">
        <v>247</v>
      </c>
      <c r="C139" s="40" t="s">
        <v>63</v>
      </c>
      <c r="D139" s="33">
        <v>2</v>
      </c>
      <c r="E139" s="33">
        <v>0</v>
      </c>
      <c r="F139" s="33">
        <v>3</v>
      </c>
      <c r="G139" s="33">
        <v>19</v>
      </c>
      <c r="H139" s="33">
        <v>24</v>
      </c>
      <c r="I139" s="38">
        <f>SUM(E139:H139)</f>
        <v>46</v>
      </c>
      <c r="J139" s="33">
        <f t="shared" si="120"/>
        <v>0</v>
      </c>
      <c r="K139" s="33">
        <f t="shared" si="121"/>
        <v>6</v>
      </c>
      <c r="L139" s="33">
        <f t="shared" si="122"/>
        <v>57</v>
      </c>
      <c r="M139" s="33">
        <f t="shared" si="123"/>
        <v>96</v>
      </c>
      <c r="N139" s="36">
        <f t="shared" si="117"/>
        <v>159</v>
      </c>
      <c r="O139" s="18">
        <f t="shared" si="124"/>
        <v>3.4565217391304346</v>
      </c>
      <c r="P139" s="67"/>
    </row>
    <row r="140" spans="1:18" ht="15" customHeight="1">
      <c r="A140" s="61"/>
      <c r="B140" s="45" t="s">
        <v>248</v>
      </c>
      <c r="C140" s="43" t="s">
        <v>64</v>
      </c>
      <c r="D140" s="33">
        <v>4</v>
      </c>
      <c r="E140" s="33">
        <v>2</v>
      </c>
      <c r="F140" s="33">
        <v>2</v>
      </c>
      <c r="G140" s="33">
        <v>15</v>
      </c>
      <c r="H140" s="33">
        <v>37</v>
      </c>
      <c r="I140" s="38">
        <f>SUM(E140:H140)</f>
        <v>56</v>
      </c>
      <c r="J140" s="33">
        <f t="shared" si="120"/>
        <v>2</v>
      </c>
      <c r="K140" s="33">
        <f t="shared" si="121"/>
        <v>4</v>
      </c>
      <c r="L140" s="33">
        <f t="shared" si="122"/>
        <v>45</v>
      </c>
      <c r="M140" s="33">
        <f t="shared" si="123"/>
        <v>148</v>
      </c>
      <c r="N140" s="36">
        <f t="shared" si="117"/>
        <v>199</v>
      </c>
      <c r="O140" s="18">
        <f t="shared" si="124"/>
        <v>3.5535714285714284</v>
      </c>
      <c r="P140" s="67"/>
    </row>
    <row r="141" spans="1:18">
      <c r="A141" s="62"/>
      <c r="B141" s="94" t="s">
        <v>143</v>
      </c>
      <c r="C141" s="95"/>
      <c r="D141" s="9">
        <f>SUM(D137:D140)</f>
        <v>17</v>
      </c>
      <c r="E141" s="9">
        <f>SUM(E137:E140)</f>
        <v>4</v>
      </c>
      <c r="F141" s="9">
        <f>SUM(F137:F140)</f>
        <v>20</v>
      </c>
      <c r="G141" s="9">
        <f>SUM(G137:G140)</f>
        <v>55</v>
      </c>
      <c r="H141" s="9">
        <f>SUM(H137:H140)</f>
        <v>108</v>
      </c>
      <c r="I141" s="9">
        <f>SUM(E141:H141)</f>
        <v>187</v>
      </c>
      <c r="J141" s="34">
        <f t="shared" si="120"/>
        <v>4</v>
      </c>
      <c r="K141" s="34">
        <f t="shared" si="121"/>
        <v>40</v>
      </c>
      <c r="L141" s="34">
        <f t="shared" si="122"/>
        <v>165</v>
      </c>
      <c r="M141" s="34">
        <f t="shared" si="123"/>
        <v>432</v>
      </c>
      <c r="N141" s="20">
        <f t="shared" si="117"/>
        <v>641</v>
      </c>
      <c r="O141" s="17">
        <f t="shared" si="124"/>
        <v>3.427807486631016</v>
      </c>
      <c r="P141" s="68"/>
    </row>
    <row r="142" spans="1:18">
      <c r="A142" s="63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5"/>
      <c r="R142" s="21"/>
    </row>
    <row r="143" spans="1:18" ht="23.25" customHeight="1">
      <c r="A143" s="55" t="s">
        <v>65</v>
      </c>
      <c r="B143" s="45" t="s">
        <v>251</v>
      </c>
      <c r="C143" s="41" t="s">
        <v>66</v>
      </c>
      <c r="D143" s="33">
        <v>32</v>
      </c>
      <c r="E143" s="33">
        <v>12</v>
      </c>
      <c r="F143" s="33">
        <v>25</v>
      </c>
      <c r="G143" s="33">
        <v>70</v>
      </c>
      <c r="H143" s="33">
        <v>125</v>
      </c>
      <c r="I143" s="38">
        <f>SUM(E143:H143)</f>
        <v>232</v>
      </c>
      <c r="J143" s="33">
        <f t="shared" si="120"/>
        <v>12</v>
      </c>
      <c r="K143" s="33">
        <f t="shared" si="121"/>
        <v>50</v>
      </c>
      <c r="L143" s="33">
        <f t="shared" si="122"/>
        <v>210</v>
      </c>
      <c r="M143" s="33">
        <f t="shared" si="123"/>
        <v>500</v>
      </c>
      <c r="N143" s="36">
        <f t="shared" si="117"/>
        <v>772</v>
      </c>
      <c r="O143" s="18">
        <f t="shared" si="124"/>
        <v>3.3275862068965516</v>
      </c>
      <c r="P143" s="59">
        <f>SQRT((((1-O144)^2)*E144+((2-O144)^2)*F144+((3-O144)^2)*G144+((4-O144)^2)*H144)/I144)</f>
        <v>0.86379138275002409</v>
      </c>
      <c r="R143" s="21"/>
    </row>
    <row r="144" spans="1:18">
      <c r="A144" s="55"/>
      <c r="B144" s="94" t="s">
        <v>143</v>
      </c>
      <c r="C144" s="95"/>
      <c r="D144" s="10">
        <f>SUM(D143)</f>
        <v>32</v>
      </c>
      <c r="E144" s="10">
        <f>SUM(E143)</f>
        <v>12</v>
      </c>
      <c r="F144" s="10">
        <f>SUM(F143)</f>
        <v>25</v>
      </c>
      <c r="G144" s="10">
        <f>SUM(G143)</f>
        <v>70</v>
      </c>
      <c r="H144" s="10">
        <f>SUM(H143)</f>
        <v>125</v>
      </c>
      <c r="I144" s="9">
        <f>SUM(E144:H144)</f>
        <v>232</v>
      </c>
      <c r="J144" s="34">
        <f t="shared" si="120"/>
        <v>12</v>
      </c>
      <c r="K144" s="34">
        <f t="shared" si="121"/>
        <v>50</v>
      </c>
      <c r="L144" s="34">
        <f t="shared" si="122"/>
        <v>210</v>
      </c>
      <c r="M144" s="34">
        <f t="shared" si="123"/>
        <v>500</v>
      </c>
      <c r="N144" s="20">
        <f t="shared" si="117"/>
        <v>772</v>
      </c>
      <c r="O144" s="17">
        <f t="shared" si="124"/>
        <v>3.3275862068965516</v>
      </c>
      <c r="P144" s="59"/>
    </row>
    <row r="145" spans="1:18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R145" s="21"/>
    </row>
    <row r="146" spans="1:18" ht="18.75" customHeight="1">
      <c r="A146" s="55" t="s">
        <v>157</v>
      </c>
      <c r="B146" s="45" t="s">
        <v>249</v>
      </c>
      <c r="C146" s="41" t="s">
        <v>119</v>
      </c>
      <c r="D146" s="33">
        <v>9</v>
      </c>
      <c r="E146" s="33">
        <v>18</v>
      </c>
      <c r="F146" s="33">
        <v>9</v>
      </c>
      <c r="G146" s="33">
        <v>38</v>
      </c>
      <c r="H146" s="33">
        <v>46</v>
      </c>
      <c r="I146" s="38">
        <f>SUM(E146:H146)</f>
        <v>111</v>
      </c>
      <c r="J146" s="33">
        <f t="shared" si="120"/>
        <v>18</v>
      </c>
      <c r="K146" s="33">
        <f t="shared" si="121"/>
        <v>18</v>
      </c>
      <c r="L146" s="33">
        <f t="shared" si="122"/>
        <v>114</v>
      </c>
      <c r="M146" s="33">
        <f t="shared" si="123"/>
        <v>184</v>
      </c>
      <c r="N146" s="36">
        <f t="shared" si="117"/>
        <v>334</v>
      </c>
      <c r="O146" s="18">
        <f t="shared" si="124"/>
        <v>3.0090090090090089</v>
      </c>
      <c r="P146" s="59">
        <f>SQRT((((1-O148)^2)*E148+((2-O148)^2)*F148+((3-O148)^2)*G148+((4-O148)^2)*H148)/I148)</f>
        <v>1.0937411966922448</v>
      </c>
    </row>
    <row r="147" spans="1:18" ht="24" customHeight="1">
      <c r="A147" s="55"/>
      <c r="B147" s="45" t="s">
        <v>250</v>
      </c>
      <c r="C147" s="41" t="s">
        <v>120</v>
      </c>
      <c r="D147" s="33">
        <v>8</v>
      </c>
      <c r="E147" s="33">
        <v>25</v>
      </c>
      <c r="F147" s="33">
        <v>17</v>
      </c>
      <c r="G147" s="33">
        <v>42</v>
      </c>
      <c r="H147" s="33">
        <v>40</v>
      </c>
      <c r="I147" s="38">
        <f>SUM(E147:H147)</f>
        <v>124</v>
      </c>
      <c r="J147" s="33">
        <f t="shared" si="120"/>
        <v>25</v>
      </c>
      <c r="K147" s="33">
        <f t="shared" si="121"/>
        <v>34</v>
      </c>
      <c r="L147" s="33">
        <f t="shared" si="122"/>
        <v>126</v>
      </c>
      <c r="M147" s="33">
        <f t="shared" si="123"/>
        <v>160</v>
      </c>
      <c r="N147" s="36">
        <f t="shared" si="117"/>
        <v>345</v>
      </c>
      <c r="O147" s="18">
        <f t="shared" si="124"/>
        <v>2.782258064516129</v>
      </c>
      <c r="P147" s="59"/>
    </row>
    <row r="148" spans="1:18">
      <c r="A148" s="55"/>
      <c r="B148" s="94" t="s">
        <v>143</v>
      </c>
      <c r="C148" s="95"/>
      <c r="D148" s="9">
        <f>SUM(D146:D147)</f>
        <v>17</v>
      </c>
      <c r="E148" s="9">
        <f>SUM(E146:E147)</f>
        <v>43</v>
      </c>
      <c r="F148" s="9">
        <f>SUM(F146:F147)</f>
        <v>26</v>
      </c>
      <c r="G148" s="9">
        <f>SUM(G146:G147)</f>
        <v>80</v>
      </c>
      <c r="H148" s="9">
        <f>SUM(H146:H147)</f>
        <v>86</v>
      </c>
      <c r="I148" s="9">
        <f>SUM(E148:H148)</f>
        <v>235</v>
      </c>
      <c r="J148" s="34">
        <f t="shared" si="120"/>
        <v>43</v>
      </c>
      <c r="K148" s="34">
        <f t="shared" si="121"/>
        <v>52</v>
      </c>
      <c r="L148" s="34">
        <f t="shared" si="122"/>
        <v>240</v>
      </c>
      <c r="M148" s="34">
        <f t="shared" si="123"/>
        <v>344</v>
      </c>
      <c r="N148" s="20">
        <f t="shared" si="117"/>
        <v>679</v>
      </c>
      <c r="O148" s="17">
        <f t="shared" si="124"/>
        <v>2.8893617021276596</v>
      </c>
      <c r="P148" s="59"/>
    </row>
    <row r="149" spans="1:18">
      <c r="A149" s="63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5"/>
    </row>
    <row r="150" spans="1:18" ht="21" customHeight="1">
      <c r="A150" s="55" t="s">
        <v>67</v>
      </c>
      <c r="B150" s="45" t="s">
        <v>252</v>
      </c>
      <c r="C150" s="40" t="s">
        <v>68</v>
      </c>
      <c r="D150" s="33">
        <v>0</v>
      </c>
      <c r="E150" s="33">
        <v>0</v>
      </c>
      <c r="F150" s="33">
        <v>10</v>
      </c>
      <c r="G150" s="33">
        <v>8</v>
      </c>
      <c r="H150" s="33">
        <v>6</v>
      </c>
      <c r="I150" s="38">
        <f>SUM(E150:H150)</f>
        <v>24</v>
      </c>
      <c r="J150" s="33">
        <f t="shared" si="120"/>
        <v>0</v>
      </c>
      <c r="K150" s="33">
        <f t="shared" si="121"/>
        <v>20</v>
      </c>
      <c r="L150" s="33">
        <f>G150*3</f>
        <v>24</v>
      </c>
      <c r="M150" s="33">
        <f t="shared" si="123"/>
        <v>24</v>
      </c>
      <c r="N150" s="36">
        <f t="shared" si="117"/>
        <v>68</v>
      </c>
      <c r="O150" s="18">
        <f t="shared" si="124"/>
        <v>2.8333333333333335</v>
      </c>
      <c r="P150" s="59">
        <f>SQRT((((1-O151)^2)*E151+((2-O151)^2)*F151+((3-O151)^2)*G151+((4-O151)^2)*H151)/I151)</f>
        <v>0.79930525388545326</v>
      </c>
    </row>
    <row r="151" spans="1:18" ht="15" customHeight="1">
      <c r="A151" s="55"/>
      <c r="B151" s="94" t="s">
        <v>143</v>
      </c>
      <c r="C151" s="95"/>
      <c r="D151" s="10">
        <f>SUM(D150)</f>
        <v>0</v>
      </c>
      <c r="E151" s="10">
        <f>SUM(E150)</f>
        <v>0</v>
      </c>
      <c r="F151" s="10">
        <f>SUM(F150)</f>
        <v>10</v>
      </c>
      <c r="G151" s="10">
        <f>SUM(G150)</f>
        <v>8</v>
      </c>
      <c r="H151" s="10">
        <f>SUM(H150)</f>
        <v>6</v>
      </c>
      <c r="I151" s="9">
        <f>SUM(E151:H151)</f>
        <v>24</v>
      </c>
      <c r="J151" s="34">
        <f t="shared" si="120"/>
        <v>0</v>
      </c>
      <c r="K151" s="34">
        <f t="shared" si="121"/>
        <v>20</v>
      </c>
      <c r="L151" s="34">
        <f t="shared" si="122"/>
        <v>24</v>
      </c>
      <c r="M151" s="34">
        <f t="shared" si="123"/>
        <v>24</v>
      </c>
      <c r="N151" s="20">
        <f t="shared" si="117"/>
        <v>68</v>
      </c>
      <c r="O151" s="17">
        <f t="shared" si="124"/>
        <v>2.8333333333333335</v>
      </c>
      <c r="P151" s="59"/>
    </row>
    <row r="152" spans="1:18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R152" s="21"/>
    </row>
    <row r="153" spans="1:18" ht="36.75" customHeight="1">
      <c r="A153" s="55" t="s">
        <v>69</v>
      </c>
      <c r="B153" s="45" t="s">
        <v>253</v>
      </c>
      <c r="C153" s="40" t="s">
        <v>70</v>
      </c>
      <c r="D153" s="33">
        <v>0</v>
      </c>
      <c r="E153" s="33">
        <v>0</v>
      </c>
      <c r="F153" s="33">
        <v>9</v>
      </c>
      <c r="G153" s="33">
        <v>3</v>
      </c>
      <c r="H153" s="33">
        <v>12</v>
      </c>
      <c r="I153" s="38">
        <f>SUM(E153:H153)</f>
        <v>24</v>
      </c>
      <c r="J153" s="33">
        <f t="shared" si="120"/>
        <v>0</v>
      </c>
      <c r="K153" s="33">
        <f t="shared" si="121"/>
        <v>18</v>
      </c>
      <c r="L153" s="33">
        <f t="shared" si="122"/>
        <v>9</v>
      </c>
      <c r="M153" s="33">
        <f t="shared" ref="M153:M154" si="125">H153*4</f>
        <v>48</v>
      </c>
      <c r="N153" s="36">
        <f t="shared" si="117"/>
        <v>75</v>
      </c>
      <c r="O153" s="18">
        <f t="shared" si="124"/>
        <v>3.125</v>
      </c>
      <c r="P153" s="59">
        <f>SQRT((((1-O154)^2)*E154+((2-O154)^2)*F154+((3-O154)^2)*G154+((4-O154)^2)*H154)/I154)</f>
        <v>0.92702481088695787</v>
      </c>
    </row>
    <row r="154" spans="1:18" ht="41.25" customHeight="1">
      <c r="A154" s="55"/>
      <c r="B154" s="94" t="s">
        <v>143</v>
      </c>
      <c r="C154" s="95"/>
      <c r="D154" s="9">
        <f>SUM(D153)</f>
        <v>0</v>
      </c>
      <c r="E154" s="9">
        <f>SUM(E153)</f>
        <v>0</v>
      </c>
      <c r="F154" s="9">
        <f>SUM(F153)</f>
        <v>9</v>
      </c>
      <c r="G154" s="9">
        <f>SUM(G153)</f>
        <v>3</v>
      </c>
      <c r="H154" s="9">
        <f>SUM(H153)</f>
        <v>12</v>
      </c>
      <c r="I154" s="9">
        <f>SUM(E154:H154)</f>
        <v>24</v>
      </c>
      <c r="J154" s="34">
        <f t="shared" si="120"/>
        <v>0</v>
      </c>
      <c r="K154" s="34">
        <f t="shared" si="121"/>
        <v>18</v>
      </c>
      <c r="L154" s="34">
        <f t="shared" si="122"/>
        <v>9</v>
      </c>
      <c r="M154" s="34">
        <f t="shared" si="125"/>
        <v>48</v>
      </c>
      <c r="N154" s="20">
        <f t="shared" si="117"/>
        <v>75</v>
      </c>
      <c r="O154" s="17">
        <f t="shared" si="124"/>
        <v>3.125</v>
      </c>
      <c r="P154" s="59"/>
    </row>
    <row r="155" spans="1:18" ht="15.75" customHeight="1">
      <c r="A155" s="54"/>
      <c r="B155" s="96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R155" s="21"/>
    </row>
    <row r="156" spans="1:18" ht="33.75" customHeight="1">
      <c r="A156" s="55" t="s">
        <v>139</v>
      </c>
      <c r="B156" s="45" t="s">
        <v>257</v>
      </c>
      <c r="C156" s="41" t="s">
        <v>140</v>
      </c>
      <c r="D156" s="33">
        <v>5</v>
      </c>
      <c r="E156" s="33">
        <v>0</v>
      </c>
      <c r="F156" s="33">
        <v>1</v>
      </c>
      <c r="G156" s="33">
        <v>17</v>
      </c>
      <c r="H156" s="33">
        <v>25</v>
      </c>
      <c r="I156" s="38">
        <f>SUM(E156:H156)</f>
        <v>43</v>
      </c>
      <c r="J156" s="33">
        <f t="shared" si="120"/>
        <v>0</v>
      </c>
      <c r="K156" s="33">
        <f t="shared" si="121"/>
        <v>2</v>
      </c>
      <c r="L156" s="33">
        <f t="shared" si="122"/>
        <v>51</v>
      </c>
      <c r="M156" s="33">
        <f t="shared" ref="M156:M157" si="126">H156*4</f>
        <v>100</v>
      </c>
      <c r="N156" s="36">
        <f t="shared" si="117"/>
        <v>153</v>
      </c>
      <c r="O156" s="18">
        <f t="shared" si="124"/>
        <v>3.558139534883721</v>
      </c>
      <c r="P156" s="59">
        <f>SQRT((((1-O157)^2)*E157+((2-O157)^2)*F157+((3-O157)^2)*G157+((4-O157)^2)*H157)/I157)</f>
        <v>0.54141612682896811</v>
      </c>
    </row>
    <row r="157" spans="1:18" ht="18" customHeight="1">
      <c r="A157" s="55"/>
      <c r="B157" s="94" t="s">
        <v>143</v>
      </c>
      <c r="C157" s="95"/>
      <c r="D157" s="9">
        <f>SUM(D156)</f>
        <v>5</v>
      </c>
      <c r="E157" s="9">
        <f>SUM(E156)</f>
        <v>0</v>
      </c>
      <c r="F157" s="9">
        <f>SUM(F156)</f>
        <v>1</v>
      </c>
      <c r="G157" s="9">
        <f>SUM(G156)</f>
        <v>17</v>
      </c>
      <c r="H157" s="9">
        <f>SUM(H156)</f>
        <v>25</v>
      </c>
      <c r="I157" s="9">
        <f>SUM(E157:H157)</f>
        <v>43</v>
      </c>
      <c r="J157" s="34">
        <f t="shared" si="120"/>
        <v>0</v>
      </c>
      <c r="K157" s="34">
        <f t="shared" si="121"/>
        <v>2</v>
      </c>
      <c r="L157" s="34">
        <f t="shared" si="122"/>
        <v>51</v>
      </c>
      <c r="M157" s="34">
        <f t="shared" si="126"/>
        <v>100</v>
      </c>
      <c r="N157" s="20">
        <f t="shared" si="117"/>
        <v>153</v>
      </c>
      <c r="O157" s="17">
        <f t="shared" si="124"/>
        <v>3.558139534883721</v>
      </c>
      <c r="P157" s="59"/>
    </row>
    <row r="158" spans="1:18">
      <c r="A158" s="83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4"/>
      <c r="R158" s="21"/>
    </row>
    <row r="159" spans="1:18" ht="16.5" customHeight="1">
      <c r="A159" s="97" t="s">
        <v>71</v>
      </c>
      <c r="B159" s="48" t="s">
        <v>258</v>
      </c>
      <c r="C159" s="41" t="s">
        <v>72</v>
      </c>
      <c r="D159" s="33">
        <v>19</v>
      </c>
      <c r="E159" s="33">
        <v>15</v>
      </c>
      <c r="F159" s="33">
        <v>15</v>
      </c>
      <c r="G159" s="33">
        <v>50</v>
      </c>
      <c r="H159" s="33">
        <v>93</v>
      </c>
      <c r="I159" s="37">
        <f>SUM(E159:H159)</f>
        <v>173</v>
      </c>
      <c r="J159" s="33">
        <f t="shared" si="120"/>
        <v>15</v>
      </c>
      <c r="K159" s="33">
        <f t="shared" si="121"/>
        <v>30</v>
      </c>
      <c r="L159" s="33">
        <f t="shared" si="122"/>
        <v>150</v>
      </c>
      <c r="M159" s="33">
        <f t="shared" ref="M159:M160" si="127">H159*4</f>
        <v>372</v>
      </c>
      <c r="N159" s="36">
        <f t="shared" si="117"/>
        <v>567</v>
      </c>
      <c r="O159" s="18">
        <f t="shared" si="124"/>
        <v>3.2774566473988438</v>
      </c>
      <c r="P159" s="85">
        <f>SQRT((((1-O160)^2)*E160+((2-O160)^2)*F160+((3-O160)^2)*G160+((4-O160)^2)*H160)/I160)</f>
        <v>0.94557711198513439</v>
      </c>
    </row>
    <row r="160" spans="1:18">
      <c r="A160" s="98"/>
      <c r="B160" s="94" t="s">
        <v>143</v>
      </c>
      <c r="C160" s="95"/>
      <c r="D160" s="9">
        <f>SUM(D159)</f>
        <v>19</v>
      </c>
      <c r="E160" s="9">
        <f>SUM(E159)</f>
        <v>15</v>
      </c>
      <c r="F160" s="9">
        <f>SUM(F159)</f>
        <v>15</v>
      </c>
      <c r="G160" s="9">
        <f>SUM(G159)</f>
        <v>50</v>
      </c>
      <c r="H160" s="9">
        <f>SUM(H159)</f>
        <v>93</v>
      </c>
      <c r="I160" s="9">
        <f>SUM(E160:H160)</f>
        <v>173</v>
      </c>
      <c r="J160" s="34">
        <f t="shared" si="120"/>
        <v>15</v>
      </c>
      <c r="K160" s="34">
        <f t="shared" si="121"/>
        <v>30</v>
      </c>
      <c r="L160" s="34">
        <f t="shared" si="122"/>
        <v>150</v>
      </c>
      <c r="M160" s="34">
        <f t="shared" si="127"/>
        <v>372</v>
      </c>
      <c r="N160" s="20">
        <f t="shared" si="117"/>
        <v>567</v>
      </c>
      <c r="O160" s="17">
        <f t="shared" si="124"/>
        <v>3.2774566473988438</v>
      </c>
      <c r="P160" s="86"/>
      <c r="Q160" s="32"/>
    </row>
    <row r="161" spans="1:18">
      <c r="A161" s="63"/>
      <c r="B161" s="82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5"/>
      <c r="R161" s="21"/>
    </row>
    <row r="162" spans="1:18" ht="15" customHeight="1">
      <c r="A162" s="60" t="s">
        <v>73</v>
      </c>
      <c r="B162" s="45" t="s">
        <v>254</v>
      </c>
      <c r="C162" s="40" t="s">
        <v>74</v>
      </c>
      <c r="D162" s="33">
        <v>6</v>
      </c>
      <c r="E162" s="33">
        <v>8</v>
      </c>
      <c r="F162" s="33">
        <v>4</v>
      </c>
      <c r="G162" s="33">
        <v>33</v>
      </c>
      <c r="H162" s="33">
        <v>57</v>
      </c>
      <c r="I162" s="38">
        <f>SUM(E162:H162)</f>
        <v>102</v>
      </c>
      <c r="J162" s="33">
        <f t="shared" si="120"/>
        <v>8</v>
      </c>
      <c r="K162" s="33">
        <f t="shared" si="121"/>
        <v>8</v>
      </c>
      <c r="L162" s="33">
        <f t="shared" si="122"/>
        <v>99</v>
      </c>
      <c r="M162" s="33">
        <f t="shared" ref="M162:M165" si="128">H162*4</f>
        <v>228</v>
      </c>
      <c r="N162" s="36">
        <f t="shared" si="117"/>
        <v>343</v>
      </c>
      <c r="O162" s="18">
        <f t="shared" ref="O162:O165" si="129">N162/I162</f>
        <v>3.3627450980392157</v>
      </c>
      <c r="P162" s="66">
        <f>SQRT((((1-O165)^2)*E165+((2-O165)^2)*F165+((3-O165)^2)*G165+((4-O165)^2)*H165)/I165)</f>
        <v>0.82740431619759958</v>
      </c>
    </row>
    <row r="163" spans="1:18" ht="15" customHeight="1">
      <c r="A163" s="61"/>
      <c r="B163" s="45" t="s">
        <v>255</v>
      </c>
      <c r="C163" s="40" t="s">
        <v>75</v>
      </c>
      <c r="D163" s="33">
        <v>7</v>
      </c>
      <c r="E163" s="33">
        <v>0</v>
      </c>
      <c r="F163" s="33">
        <v>6</v>
      </c>
      <c r="G163" s="33">
        <v>23</v>
      </c>
      <c r="H163" s="33">
        <v>36</v>
      </c>
      <c r="I163" s="38">
        <f>SUM(E163:H163)</f>
        <v>65</v>
      </c>
      <c r="J163" s="33">
        <f t="shared" si="120"/>
        <v>0</v>
      </c>
      <c r="K163" s="33">
        <f t="shared" si="121"/>
        <v>12</v>
      </c>
      <c r="L163" s="33">
        <f t="shared" si="122"/>
        <v>69</v>
      </c>
      <c r="M163" s="33">
        <f t="shared" si="128"/>
        <v>144</v>
      </c>
      <c r="N163" s="36">
        <f t="shared" si="117"/>
        <v>225</v>
      </c>
      <c r="O163" s="18">
        <f t="shared" si="129"/>
        <v>3.4615384615384617</v>
      </c>
      <c r="P163" s="67"/>
    </row>
    <row r="164" spans="1:18" ht="20.25" customHeight="1">
      <c r="A164" s="61"/>
      <c r="B164" s="45" t="s">
        <v>256</v>
      </c>
      <c r="C164" s="40" t="s">
        <v>76</v>
      </c>
      <c r="D164" s="33">
        <v>8</v>
      </c>
      <c r="E164" s="33">
        <v>1</v>
      </c>
      <c r="F164" s="33">
        <v>13</v>
      </c>
      <c r="G164" s="33">
        <v>13</v>
      </c>
      <c r="H164" s="33">
        <v>25</v>
      </c>
      <c r="I164" s="38">
        <f>SUM(E164:H164)</f>
        <v>52</v>
      </c>
      <c r="J164" s="33">
        <f t="shared" si="120"/>
        <v>1</v>
      </c>
      <c r="K164" s="33">
        <f t="shared" si="121"/>
        <v>26</v>
      </c>
      <c r="L164" s="33">
        <f t="shared" si="122"/>
        <v>39</v>
      </c>
      <c r="M164" s="33">
        <f t="shared" si="128"/>
        <v>100</v>
      </c>
      <c r="N164" s="36">
        <f t="shared" si="117"/>
        <v>166</v>
      </c>
      <c r="O164" s="18">
        <f t="shared" si="129"/>
        <v>3.1923076923076925</v>
      </c>
      <c r="P164" s="67"/>
    </row>
    <row r="165" spans="1:18">
      <c r="A165" s="62"/>
      <c r="B165" s="94" t="s">
        <v>143</v>
      </c>
      <c r="C165" s="95"/>
      <c r="D165" s="9">
        <f>SUM(D162:D164)</f>
        <v>21</v>
      </c>
      <c r="E165" s="9">
        <f>SUM(E162:E164)</f>
        <v>9</v>
      </c>
      <c r="F165" s="9">
        <f>SUM(F162:F164)</f>
        <v>23</v>
      </c>
      <c r="G165" s="9">
        <f>SUM(G162:G164)</f>
        <v>69</v>
      </c>
      <c r="H165" s="9">
        <f>SUM(H162:H164)</f>
        <v>118</v>
      </c>
      <c r="I165" s="9">
        <f>SUM(E165:H165)</f>
        <v>219</v>
      </c>
      <c r="J165" s="34">
        <f t="shared" si="120"/>
        <v>9</v>
      </c>
      <c r="K165" s="34">
        <f t="shared" si="121"/>
        <v>46</v>
      </c>
      <c r="L165" s="34">
        <f t="shared" si="122"/>
        <v>207</v>
      </c>
      <c r="M165" s="34">
        <f t="shared" si="128"/>
        <v>472</v>
      </c>
      <c r="N165" s="20">
        <f t="shared" si="117"/>
        <v>734</v>
      </c>
      <c r="O165" s="17">
        <f t="shared" si="129"/>
        <v>3.3515981735159817</v>
      </c>
      <c r="P165" s="68"/>
    </row>
    <row r="166" spans="1:18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R166" s="21"/>
    </row>
    <row r="167" spans="1:18" ht="20.25" customHeight="1">
      <c r="A167" s="58" t="s">
        <v>77</v>
      </c>
      <c r="B167" s="49" t="s">
        <v>264</v>
      </c>
      <c r="C167" s="41" t="s">
        <v>78</v>
      </c>
      <c r="D167" s="33">
        <v>9</v>
      </c>
      <c r="E167" s="33">
        <v>6</v>
      </c>
      <c r="F167" s="33">
        <v>14</v>
      </c>
      <c r="G167" s="33">
        <v>42</v>
      </c>
      <c r="H167" s="33">
        <v>49</v>
      </c>
      <c r="I167" s="38">
        <f>SUM(E167:H167)</f>
        <v>111</v>
      </c>
      <c r="J167" s="33">
        <f t="shared" si="120"/>
        <v>6</v>
      </c>
      <c r="K167" s="33">
        <f t="shared" si="121"/>
        <v>28</v>
      </c>
      <c r="L167" s="33">
        <f t="shared" si="122"/>
        <v>126</v>
      </c>
      <c r="M167" s="33">
        <f t="shared" ref="M167:M168" si="130">H167*4</f>
        <v>196</v>
      </c>
      <c r="N167" s="36">
        <f t="shared" si="117"/>
        <v>356</v>
      </c>
      <c r="O167" s="18">
        <f t="shared" ref="O167:O168" si="131">N167/I167</f>
        <v>3.2072072072072073</v>
      </c>
      <c r="P167" s="59">
        <f>SQRT((((1-O168)^2)*E168+((2-O168)^2)*F168+((3-O168)^2)*G168+((4-O168)^2)*H168)/I168)</f>
        <v>0.8607258315312567</v>
      </c>
    </row>
    <row r="168" spans="1:18">
      <c r="A168" s="58"/>
      <c r="B168" s="94" t="s">
        <v>143</v>
      </c>
      <c r="C168" s="95"/>
      <c r="D168" s="10">
        <f>SUM(D167)</f>
        <v>9</v>
      </c>
      <c r="E168" s="10">
        <f>SUM(E167)</f>
        <v>6</v>
      </c>
      <c r="F168" s="10">
        <f>SUM(F167)</f>
        <v>14</v>
      </c>
      <c r="G168" s="10">
        <f>SUM(G167)</f>
        <v>42</v>
      </c>
      <c r="H168" s="10">
        <f>SUM(H167)</f>
        <v>49</v>
      </c>
      <c r="I168" s="9">
        <f>SUM(E168:H168)</f>
        <v>111</v>
      </c>
      <c r="J168" s="34">
        <f t="shared" si="120"/>
        <v>6</v>
      </c>
      <c r="K168" s="34">
        <f t="shared" si="121"/>
        <v>28</v>
      </c>
      <c r="L168" s="34">
        <f t="shared" si="122"/>
        <v>126</v>
      </c>
      <c r="M168" s="34">
        <f t="shared" si="130"/>
        <v>196</v>
      </c>
      <c r="N168" s="20">
        <f t="shared" si="117"/>
        <v>356</v>
      </c>
      <c r="O168" s="17">
        <f t="shared" si="131"/>
        <v>3.2072072072072073</v>
      </c>
      <c r="P168" s="59"/>
    </row>
    <row r="169" spans="1:18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R169" s="21"/>
    </row>
    <row r="170" spans="1:18" ht="15" customHeight="1">
      <c r="A170" s="55" t="s">
        <v>149</v>
      </c>
      <c r="B170" s="45" t="s">
        <v>259</v>
      </c>
      <c r="C170" s="40" t="s">
        <v>88</v>
      </c>
      <c r="D170" s="33">
        <v>0</v>
      </c>
      <c r="E170" s="33">
        <v>6</v>
      </c>
      <c r="F170" s="33">
        <v>5</v>
      </c>
      <c r="G170" s="33">
        <v>10</v>
      </c>
      <c r="H170" s="33">
        <v>3</v>
      </c>
      <c r="I170" s="38">
        <f t="shared" ref="I170:I175" si="132">SUM(E170:H170)</f>
        <v>24</v>
      </c>
      <c r="J170" s="33">
        <f t="shared" si="120"/>
        <v>6</v>
      </c>
      <c r="K170" s="33">
        <f t="shared" si="121"/>
        <v>10</v>
      </c>
      <c r="L170" s="33">
        <f t="shared" si="122"/>
        <v>30</v>
      </c>
      <c r="M170" s="33">
        <f t="shared" ref="M170:M175" si="133">H170*4</f>
        <v>12</v>
      </c>
      <c r="N170" s="36">
        <f t="shared" si="117"/>
        <v>58</v>
      </c>
      <c r="O170" s="18">
        <f t="shared" ref="O170:O211" si="134">N170/I170</f>
        <v>2.4166666666666665</v>
      </c>
      <c r="P170" s="59">
        <f>SQRT((((1-O175)^2)*E175+((2-O175)^2)*F175+((3-O175)^2)*G175+((4-O175)^2)*H175)/I175)</f>
        <v>1.0433925014068464</v>
      </c>
    </row>
    <row r="171" spans="1:18" ht="15" customHeight="1">
      <c r="A171" s="55"/>
      <c r="B171" s="45" t="s">
        <v>260</v>
      </c>
      <c r="C171" s="40" t="s">
        <v>152</v>
      </c>
      <c r="D171" s="33">
        <v>3</v>
      </c>
      <c r="E171" s="33">
        <v>2</v>
      </c>
      <c r="F171" s="33">
        <v>6</v>
      </c>
      <c r="G171" s="33">
        <v>23</v>
      </c>
      <c r="H171" s="33">
        <v>14</v>
      </c>
      <c r="I171" s="38">
        <f t="shared" si="132"/>
        <v>45</v>
      </c>
      <c r="J171" s="33">
        <f t="shared" si="120"/>
        <v>2</v>
      </c>
      <c r="K171" s="33">
        <f t="shared" si="121"/>
        <v>12</v>
      </c>
      <c r="L171" s="33">
        <f t="shared" si="122"/>
        <v>69</v>
      </c>
      <c r="M171" s="33">
        <f t="shared" si="133"/>
        <v>56</v>
      </c>
      <c r="N171" s="36">
        <f t="shared" si="117"/>
        <v>139</v>
      </c>
      <c r="O171" s="18">
        <f t="shared" si="134"/>
        <v>3.088888888888889</v>
      </c>
      <c r="P171" s="59"/>
    </row>
    <row r="172" spans="1:18" ht="15" customHeight="1">
      <c r="A172" s="55"/>
      <c r="B172" s="45" t="s">
        <v>261</v>
      </c>
      <c r="C172" s="40" t="s">
        <v>121</v>
      </c>
      <c r="D172" s="33">
        <v>0</v>
      </c>
      <c r="E172" s="33">
        <v>5</v>
      </c>
      <c r="F172" s="33">
        <v>5</v>
      </c>
      <c r="G172" s="33">
        <v>8</v>
      </c>
      <c r="H172" s="33">
        <v>6</v>
      </c>
      <c r="I172" s="38">
        <f t="shared" si="132"/>
        <v>24</v>
      </c>
      <c r="J172" s="33">
        <f t="shared" si="120"/>
        <v>5</v>
      </c>
      <c r="K172" s="33">
        <f t="shared" si="121"/>
        <v>10</v>
      </c>
      <c r="L172" s="33">
        <f t="shared" si="122"/>
        <v>24</v>
      </c>
      <c r="M172" s="33">
        <f t="shared" si="133"/>
        <v>24</v>
      </c>
      <c r="N172" s="36">
        <f t="shared" si="117"/>
        <v>63</v>
      </c>
      <c r="O172" s="18">
        <f t="shared" si="134"/>
        <v>2.625</v>
      </c>
      <c r="P172" s="59"/>
    </row>
    <row r="173" spans="1:18" ht="15" customHeight="1">
      <c r="A173" s="55"/>
      <c r="B173" s="45" t="s">
        <v>262</v>
      </c>
      <c r="C173" s="40" t="s">
        <v>122</v>
      </c>
      <c r="D173" s="33">
        <v>10</v>
      </c>
      <c r="E173" s="33">
        <v>23</v>
      </c>
      <c r="F173" s="33">
        <v>26</v>
      </c>
      <c r="G173" s="33">
        <v>51</v>
      </c>
      <c r="H173" s="33">
        <v>58</v>
      </c>
      <c r="I173" s="38">
        <f t="shared" si="132"/>
        <v>158</v>
      </c>
      <c r="J173" s="33">
        <f t="shared" si="120"/>
        <v>23</v>
      </c>
      <c r="K173" s="33">
        <f t="shared" si="121"/>
        <v>52</v>
      </c>
      <c r="L173" s="33">
        <f t="shared" si="122"/>
        <v>153</v>
      </c>
      <c r="M173" s="33">
        <f t="shared" si="133"/>
        <v>232</v>
      </c>
      <c r="N173" s="36">
        <f t="shared" si="117"/>
        <v>460</v>
      </c>
      <c r="O173" s="18">
        <f t="shared" si="134"/>
        <v>2.9113924050632911</v>
      </c>
      <c r="P173" s="59"/>
    </row>
    <row r="174" spans="1:18" ht="15" customHeight="1">
      <c r="A174" s="55"/>
      <c r="B174" s="45" t="s">
        <v>263</v>
      </c>
      <c r="C174" s="40" t="s">
        <v>123</v>
      </c>
      <c r="D174" s="33">
        <v>0</v>
      </c>
      <c r="E174" s="33">
        <v>11</v>
      </c>
      <c r="F174" s="33">
        <v>13</v>
      </c>
      <c r="G174" s="33">
        <v>12</v>
      </c>
      <c r="H174" s="33">
        <v>12</v>
      </c>
      <c r="I174" s="38">
        <f t="shared" si="132"/>
        <v>48</v>
      </c>
      <c r="J174" s="33">
        <f t="shared" si="120"/>
        <v>11</v>
      </c>
      <c r="K174" s="33">
        <f t="shared" si="121"/>
        <v>26</v>
      </c>
      <c r="L174" s="33">
        <f t="shared" si="122"/>
        <v>36</v>
      </c>
      <c r="M174" s="33">
        <f t="shared" si="133"/>
        <v>48</v>
      </c>
      <c r="N174" s="36">
        <f t="shared" si="117"/>
        <v>121</v>
      </c>
      <c r="O174" s="18">
        <f t="shared" si="134"/>
        <v>2.5208333333333335</v>
      </c>
      <c r="P174" s="59"/>
    </row>
    <row r="175" spans="1:18">
      <c r="A175" s="55"/>
      <c r="B175" s="94" t="s">
        <v>143</v>
      </c>
      <c r="C175" s="95"/>
      <c r="D175" s="9">
        <f>SUM(D170:D174)</f>
        <v>13</v>
      </c>
      <c r="E175" s="9">
        <f>SUM(E170:E174)</f>
        <v>47</v>
      </c>
      <c r="F175" s="9">
        <f>SUM(F170:F174)</f>
        <v>55</v>
      </c>
      <c r="G175" s="9">
        <f>SUM(G170:G174)</f>
        <v>104</v>
      </c>
      <c r="H175" s="9">
        <f>SUM(H170:H174)</f>
        <v>93</v>
      </c>
      <c r="I175" s="9">
        <f t="shared" si="132"/>
        <v>299</v>
      </c>
      <c r="J175" s="34">
        <f t="shared" si="120"/>
        <v>47</v>
      </c>
      <c r="K175" s="34">
        <f t="shared" si="121"/>
        <v>110</v>
      </c>
      <c r="L175" s="34">
        <f t="shared" si="122"/>
        <v>312</v>
      </c>
      <c r="M175" s="34">
        <f t="shared" si="133"/>
        <v>372</v>
      </c>
      <c r="N175" s="20">
        <f t="shared" si="117"/>
        <v>841</v>
      </c>
      <c r="O175" s="17">
        <f t="shared" si="134"/>
        <v>2.8127090301003346</v>
      </c>
      <c r="P175" s="59"/>
    </row>
    <row r="176" spans="1:18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R176" s="21"/>
    </row>
    <row r="177" spans="1:18" ht="15" customHeight="1">
      <c r="A177" s="57" t="s">
        <v>79</v>
      </c>
      <c r="B177" s="46" t="s">
        <v>265</v>
      </c>
      <c r="C177" s="40" t="s">
        <v>80</v>
      </c>
      <c r="D177" s="33">
        <v>10</v>
      </c>
      <c r="E177" s="33">
        <v>6</v>
      </c>
      <c r="F177" s="33">
        <v>17</v>
      </c>
      <c r="G177" s="33">
        <v>45</v>
      </c>
      <c r="H177" s="33">
        <v>42</v>
      </c>
      <c r="I177" s="38">
        <f>SUM(E177:H177)</f>
        <v>110</v>
      </c>
      <c r="J177" s="33">
        <f t="shared" si="120"/>
        <v>6</v>
      </c>
      <c r="K177" s="33">
        <f t="shared" si="121"/>
        <v>34</v>
      </c>
      <c r="L177" s="33">
        <f t="shared" si="122"/>
        <v>135</v>
      </c>
      <c r="M177" s="33">
        <f t="shared" ref="M177:M180" si="135">H177*4</f>
        <v>168</v>
      </c>
      <c r="N177" s="36">
        <f t="shared" si="117"/>
        <v>343</v>
      </c>
      <c r="O177" s="18">
        <f t="shared" si="134"/>
        <v>3.1181818181818182</v>
      </c>
      <c r="P177" s="59">
        <f>SQRT((((1-O180)^2)*E180+((2-O180)^2)*F180+((3-O180)^2)*G180+((4-O180)^2)*H180)/I180)</f>
        <v>0.83875529437603813</v>
      </c>
    </row>
    <row r="178" spans="1:18" ht="15" customHeight="1">
      <c r="A178" s="57"/>
      <c r="B178" s="46" t="s">
        <v>266</v>
      </c>
      <c r="C178" s="40" t="s">
        <v>81</v>
      </c>
      <c r="D178" s="33">
        <v>15</v>
      </c>
      <c r="E178" s="33">
        <v>13</v>
      </c>
      <c r="F178" s="33">
        <v>44</v>
      </c>
      <c r="G178" s="33">
        <v>128</v>
      </c>
      <c r="H178" s="33">
        <v>124</v>
      </c>
      <c r="I178" s="38">
        <f>SUM(E178:H178)</f>
        <v>309</v>
      </c>
      <c r="J178" s="33">
        <f t="shared" si="120"/>
        <v>13</v>
      </c>
      <c r="K178" s="33">
        <f t="shared" si="121"/>
        <v>88</v>
      </c>
      <c r="L178" s="33">
        <f t="shared" si="122"/>
        <v>384</v>
      </c>
      <c r="M178" s="33">
        <f t="shared" si="135"/>
        <v>496</v>
      </c>
      <c r="N178" s="36">
        <f t="shared" si="117"/>
        <v>981</v>
      </c>
      <c r="O178" s="18">
        <f t="shared" si="134"/>
        <v>3.174757281553398</v>
      </c>
      <c r="P178" s="59"/>
    </row>
    <row r="179" spans="1:18" ht="15" customHeight="1">
      <c r="A179" s="57"/>
      <c r="B179" s="46" t="s">
        <v>267</v>
      </c>
      <c r="C179" s="40" t="s">
        <v>82</v>
      </c>
      <c r="D179" s="33">
        <v>9</v>
      </c>
      <c r="E179" s="33">
        <v>3</v>
      </c>
      <c r="F179" s="33">
        <v>18</v>
      </c>
      <c r="G179" s="33">
        <v>31</v>
      </c>
      <c r="H179" s="33">
        <v>35</v>
      </c>
      <c r="I179" s="38">
        <f>SUM(E179:H179)</f>
        <v>87</v>
      </c>
      <c r="J179" s="33">
        <f t="shared" si="120"/>
        <v>3</v>
      </c>
      <c r="K179" s="33">
        <f t="shared" si="121"/>
        <v>36</v>
      </c>
      <c r="L179" s="33">
        <f t="shared" si="122"/>
        <v>93</v>
      </c>
      <c r="M179" s="33">
        <f t="shared" si="135"/>
        <v>140</v>
      </c>
      <c r="N179" s="36">
        <f t="shared" si="117"/>
        <v>272</v>
      </c>
      <c r="O179" s="18">
        <f t="shared" si="134"/>
        <v>3.1264367816091956</v>
      </c>
      <c r="P179" s="59"/>
    </row>
    <row r="180" spans="1:18">
      <c r="A180" s="57"/>
      <c r="B180" s="94" t="s">
        <v>143</v>
      </c>
      <c r="C180" s="95"/>
      <c r="D180" s="9">
        <f>SUM(D177:D179)</f>
        <v>34</v>
      </c>
      <c r="E180" s="9">
        <f>SUM(E177:E179)</f>
        <v>22</v>
      </c>
      <c r="F180" s="9">
        <f>SUM(F177:F179)</f>
        <v>79</v>
      </c>
      <c r="G180" s="9">
        <f>SUM(G177:G179)</f>
        <v>204</v>
      </c>
      <c r="H180" s="9">
        <f>SUM(H177:H179)</f>
        <v>201</v>
      </c>
      <c r="I180" s="9">
        <f>SUM(E180:H180)</f>
        <v>506</v>
      </c>
      <c r="J180" s="34">
        <f t="shared" si="120"/>
        <v>22</v>
      </c>
      <c r="K180" s="34">
        <f t="shared" si="121"/>
        <v>158</v>
      </c>
      <c r="L180" s="34">
        <f t="shared" si="122"/>
        <v>612</v>
      </c>
      <c r="M180" s="34">
        <f t="shared" si="135"/>
        <v>804</v>
      </c>
      <c r="N180" s="20">
        <f t="shared" si="117"/>
        <v>1596</v>
      </c>
      <c r="O180" s="17">
        <f t="shared" si="134"/>
        <v>3.1541501976284585</v>
      </c>
      <c r="P180" s="59"/>
    </row>
    <row r="181" spans="1:18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R181" s="26"/>
    </row>
    <row r="182" spans="1:18" ht="15" customHeight="1">
      <c r="A182" s="55" t="s">
        <v>83</v>
      </c>
      <c r="B182" s="45" t="s">
        <v>268</v>
      </c>
      <c r="C182" s="41" t="s">
        <v>84</v>
      </c>
      <c r="D182" s="33">
        <v>36</v>
      </c>
      <c r="E182" s="33">
        <v>9</v>
      </c>
      <c r="F182" s="33">
        <v>18</v>
      </c>
      <c r="G182" s="33">
        <v>45</v>
      </c>
      <c r="H182" s="33">
        <v>48</v>
      </c>
      <c r="I182" s="37">
        <f>SUM(E182:H182)</f>
        <v>120</v>
      </c>
      <c r="J182" s="33">
        <f t="shared" si="120"/>
        <v>9</v>
      </c>
      <c r="K182" s="33">
        <f t="shared" si="121"/>
        <v>36</v>
      </c>
      <c r="L182" s="33">
        <f t="shared" si="122"/>
        <v>135</v>
      </c>
      <c r="M182" s="33">
        <f t="shared" ref="M182:M186" si="136">H182*4</f>
        <v>192</v>
      </c>
      <c r="N182" s="36">
        <f t="shared" si="117"/>
        <v>372</v>
      </c>
      <c r="O182" s="18">
        <f t="shared" si="134"/>
        <v>3.1</v>
      </c>
      <c r="P182" s="69">
        <f>SQRT((((1-O186)^2)*E186+((2-O186)^2)*F186+((3-O186)^2)*G186+((4-O186)^2)*H186)/I186)</f>
        <v>0.87685183229692176</v>
      </c>
    </row>
    <row r="183" spans="1:18" ht="15" customHeight="1">
      <c r="A183" s="55"/>
      <c r="B183" s="45" t="s">
        <v>269</v>
      </c>
      <c r="C183" s="41" t="s">
        <v>85</v>
      </c>
      <c r="D183" s="33">
        <v>45</v>
      </c>
      <c r="E183" s="33">
        <v>11</v>
      </c>
      <c r="F183" s="33">
        <v>22</v>
      </c>
      <c r="G183" s="33">
        <v>49</v>
      </c>
      <c r="H183" s="33">
        <v>65</v>
      </c>
      <c r="I183" s="37">
        <f>SUM(E183:H183)</f>
        <v>147</v>
      </c>
      <c r="J183" s="33">
        <f t="shared" si="120"/>
        <v>11</v>
      </c>
      <c r="K183" s="33">
        <f t="shared" si="121"/>
        <v>44</v>
      </c>
      <c r="L183" s="33">
        <f t="shared" si="122"/>
        <v>147</v>
      </c>
      <c r="M183" s="33">
        <f t="shared" si="136"/>
        <v>260</v>
      </c>
      <c r="N183" s="36">
        <f t="shared" si="117"/>
        <v>462</v>
      </c>
      <c r="O183" s="18">
        <f t="shared" si="134"/>
        <v>3.1428571428571428</v>
      </c>
      <c r="P183" s="69"/>
    </row>
    <row r="184" spans="1:18" ht="15" customHeight="1">
      <c r="A184" s="55"/>
      <c r="B184" s="45" t="s">
        <v>270</v>
      </c>
      <c r="C184" s="41" t="s">
        <v>86</v>
      </c>
      <c r="D184" s="33">
        <v>7</v>
      </c>
      <c r="E184" s="33">
        <v>1</v>
      </c>
      <c r="F184" s="33">
        <v>6</v>
      </c>
      <c r="G184" s="33">
        <v>37</v>
      </c>
      <c r="H184" s="33">
        <v>21</v>
      </c>
      <c r="I184" s="37">
        <f>SUM(E184:H184)</f>
        <v>65</v>
      </c>
      <c r="J184" s="33">
        <f t="shared" si="120"/>
        <v>1</v>
      </c>
      <c r="K184" s="33">
        <f t="shared" si="121"/>
        <v>12</v>
      </c>
      <c r="L184" s="33">
        <f t="shared" si="122"/>
        <v>111</v>
      </c>
      <c r="M184" s="33">
        <f t="shared" si="136"/>
        <v>84</v>
      </c>
      <c r="N184" s="36">
        <f t="shared" si="117"/>
        <v>208</v>
      </c>
      <c r="O184" s="18">
        <f t="shared" si="134"/>
        <v>3.2</v>
      </c>
      <c r="P184" s="69"/>
    </row>
    <row r="185" spans="1:18" ht="15" customHeight="1">
      <c r="A185" s="55"/>
      <c r="B185" s="45" t="s">
        <v>271</v>
      </c>
      <c r="C185" s="41" t="s">
        <v>87</v>
      </c>
      <c r="D185" s="33">
        <v>50</v>
      </c>
      <c r="E185" s="33">
        <v>6</v>
      </c>
      <c r="F185" s="33">
        <v>23</v>
      </c>
      <c r="G185" s="33">
        <v>48</v>
      </c>
      <c r="H185" s="33">
        <v>41</v>
      </c>
      <c r="I185" s="37">
        <f>SUM(E185:H185)</f>
        <v>118</v>
      </c>
      <c r="J185" s="33">
        <f t="shared" si="120"/>
        <v>6</v>
      </c>
      <c r="K185" s="33">
        <f t="shared" si="121"/>
        <v>46</v>
      </c>
      <c r="L185" s="33">
        <f t="shared" si="122"/>
        <v>144</v>
      </c>
      <c r="M185" s="33">
        <f t="shared" si="136"/>
        <v>164</v>
      </c>
      <c r="N185" s="36">
        <f t="shared" si="117"/>
        <v>360</v>
      </c>
      <c r="O185" s="18">
        <f t="shared" si="134"/>
        <v>3.0508474576271185</v>
      </c>
      <c r="P185" s="69"/>
    </row>
    <row r="186" spans="1:18">
      <c r="A186" s="55"/>
      <c r="B186" s="94" t="s">
        <v>143</v>
      </c>
      <c r="C186" s="95"/>
      <c r="D186" s="9">
        <f>SUM(D182:D185)</f>
        <v>138</v>
      </c>
      <c r="E186" s="9">
        <f>SUM(E182:E185)</f>
        <v>27</v>
      </c>
      <c r="F186" s="9">
        <f>SUM(F182:F185)</f>
        <v>69</v>
      </c>
      <c r="G186" s="9">
        <f>SUM(G182:G185)</f>
        <v>179</v>
      </c>
      <c r="H186" s="9">
        <f>SUM(H182:H185)</f>
        <v>175</v>
      </c>
      <c r="I186" s="9">
        <f>SUM(E186:H186)</f>
        <v>450</v>
      </c>
      <c r="J186" s="34">
        <f t="shared" si="120"/>
        <v>27</v>
      </c>
      <c r="K186" s="34">
        <f t="shared" si="121"/>
        <v>138</v>
      </c>
      <c r="L186" s="34">
        <f t="shared" si="122"/>
        <v>537</v>
      </c>
      <c r="M186" s="34">
        <f t="shared" si="136"/>
        <v>700</v>
      </c>
      <c r="N186" s="20">
        <f t="shared" si="117"/>
        <v>1402</v>
      </c>
      <c r="O186" s="17">
        <f t="shared" si="134"/>
        <v>3.1155555555555554</v>
      </c>
      <c r="P186" s="69"/>
    </row>
    <row r="187" spans="1:18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</row>
    <row r="188" spans="1:18" ht="19.5" customHeight="1">
      <c r="A188" s="55" t="s">
        <v>89</v>
      </c>
      <c r="B188" s="45" t="s">
        <v>277</v>
      </c>
      <c r="C188" s="41" t="s">
        <v>88</v>
      </c>
      <c r="D188" s="33">
        <v>8</v>
      </c>
      <c r="E188" s="33">
        <v>7</v>
      </c>
      <c r="F188" s="33">
        <v>15</v>
      </c>
      <c r="G188" s="33">
        <v>26</v>
      </c>
      <c r="H188" s="33">
        <v>52</v>
      </c>
      <c r="I188" s="38">
        <f>SUM(E188:H188)</f>
        <v>100</v>
      </c>
      <c r="J188" s="33">
        <f t="shared" si="120"/>
        <v>7</v>
      </c>
      <c r="K188" s="33">
        <f t="shared" si="121"/>
        <v>30</v>
      </c>
      <c r="L188" s="33">
        <f t="shared" si="122"/>
        <v>78</v>
      </c>
      <c r="M188" s="33">
        <f t="shared" ref="M188:M189" si="137">H188*4</f>
        <v>208</v>
      </c>
      <c r="N188" s="36">
        <f t="shared" si="117"/>
        <v>323</v>
      </c>
      <c r="O188" s="18">
        <f t="shared" si="134"/>
        <v>3.23</v>
      </c>
      <c r="P188" s="59">
        <f>SQRT((((1-O189)^2)*E189+((2-O189)^2)*F189+((3-O189)^2)*G189+((4-O189)^2)*H189)/I189)</f>
        <v>0.94715363062176983</v>
      </c>
    </row>
    <row r="189" spans="1:18">
      <c r="A189" s="55"/>
      <c r="B189" s="94" t="s">
        <v>143</v>
      </c>
      <c r="C189" s="95"/>
      <c r="D189" s="9">
        <f>SUM(D188)</f>
        <v>8</v>
      </c>
      <c r="E189" s="9">
        <f>SUM(E188)</f>
        <v>7</v>
      </c>
      <c r="F189" s="9">
        <f>SUM(F188)</f>
        <v>15</v>
      </c>
      <c r="G189" s="9">
        <f>SUM(G188)</f>
        <v>26</v>
      </c>
      <c r="H189" s="9">
        <f>SUM(H188)</f>
        <v>52</v>
      </c>
      <c r="I189" s="9">
        <f>SUM(E189:H189)</f>
        <v>100</v>
      </c>
      <c r="J189" s="34">
        <f t="shared" si="120"/>
        <v>7</v>
      </c>
      <c r="K189" s="34">
        <f t="shared" si="121"/>
        <v>30</v>
      </c>
      <c r="L189" s="34">
        <f t="shared" si="122"/>
        <v>78</v>
      </c>
      <c r="M189" s="34">
        <f t="shared" si="137"/>
        <v>208</v>
      </c>
      <c r="N189" s="20">
        <f t="shared" ref="N189" si="138">SUM(J189:M189)</f>
        <v>323</v>
      </c>
      <c r="O189" s="17">
        <f t="shared" si="134"/>
        <v>3.23</v>
      </c>
      <c r="P189" s="59"/>
    </row>
    <row r="190" spans="1:18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R190" s="21"/>
    </row>
    <row r="191" spans="1:18" ht="15" customHeight="1">
      <c r="A191" s="57" t="s">
        <v>90</v>
      </c>
      <c r="B191" s="46" t="s">
        <v>272</v>
      </c>
      <c r="C191" s="40" t="s">
        <v>91</v>
      </c>
      <c r="D191" s="33">
        <v>10</v>
      </c>
      <c r="E191" s="33">
        <v>5</v>
      </c>
      <c r="F191" s="33">
        <v>20</v>
      </c>
      <c r="G191" s="33">
        <v>42</v>
      </c>
      <c r="H191" s="33">
        <v>31</v>
      </c>
      <c r="I191" s="38">
        <f t="shared" ref="I191:I196" si="139">SUM(E191:H191)</f>
        <v>98</v>
      </c>
      <c r="J191" s="33">
        <f t="shared" si="120"/>
        <v>5</v>
      </c>
      <c r="K191" s="33">
        <f t="shared" si="121"/>
        <v>40</v>
      </c>
      <c r="L191" s="33">
        <f t="shared" si="122"/>
        <v>126</v>
      </c>
      <c r="M191" s="33">
        <f t="shared" ref="M191:M196" si="140">H191*4</f>
        <v>124</v>
      </c>
      <c r="N191" s="36">
        <f t="shared" ref="N191:N196" si="141">SUM(J191:M191)</f>
        <v>295</v>
      </c>
      <c r="O191" s="18">
        <f t="shared" si="134"/>
        <v>3.010204081632653</v>
      </c>
      <c r="P191" s="59">
        <f>SQRT((((1-O196)^2)*E196+((2-O196)^2)*F196+((3-O196)^2)*G196+((4-O196)^2)*H196)/I196)</f>
        <v>0.91244428178373549</v>
      </c>
    </row>
    <row r="192" spans="1:18" ht="15" customHeight="1">
      <c r="A192" s="57"/>
      <c r="B192" s="46" t="s">
        <v>273</v>
      </c>
      <c r="C192" s="40" t="s">
        <v>92</v>
      </c>
      <c r="D192" s="33">
        <v>8</v>
      </c>
      <c r="E192" s="33">
        <v>14</v>
      </c>
      <c r="F192" s="33">
        <v>21</v>
      </c>
      <c r="G192" s="33">
        <v>29</v>
      </c>
      <c r="H192" s="33">
        <v>12</v>
      </c>
      <c r="I192" s="38">
        <f t="shared" si="139"/>
        <v>76</v>
      </c>
      <c r="J192" s="33">
        <f t="shared" si="120"/>
        <v>14</v>
      </c>
      <c r="K192" s="33">
        <f t="shared" si="121"/>
        <v>42</v>
      </c>
      <c r="L192" s="33">
        <f t="shared" si="122"/>
        <v>87</v>
      </c>
      <c r="M192" s="33">
        <f t="shared" si="140"/>
        <v>48</v>
      </c>
      <c r="N192" s="36">
        <f t="shared" si="141"/>
        <v>191</v>
      </c>
      <c r="O192" s="18">
        <f t="shared" si="134"/>
        <v>2.513157894736842</v>
      </c>
      <c r="P192" s="59"/>
    </row>
    <row r="193" spans="1:18" ht="15" customHeight="1">
      <c r="A193" s="57"/>
      <c r="B193" s="46" t="s">
        <v>274</v>
      </c>
      <c r="C193" s="40" t="s">
        <v>93</v>
      </c>
      <c r="D193" s="33">
        <v>0</v>
      </c>
      <c r="E193" s="33">
        <v>4</v>
      </c>
      <c r="F193" s="33">
        <v>25</v>
      </c>
      <c r="G193" s="33">
        <v>44</v>
      </c>
      <c r="H193" s="33">
        <v>23</v>
      </c>
      <c r="I193" s="38">
        <f t="shared" si="139"/>
        <v>96</v>
      </c>
      <c r="J193" s="33">
        <f t="shared" si="120"/>
        <v>4</v>
      </c>
      <c r="K193" s="33">
        <f t="shared" si="121"/>
        <v>50</v>
      </c>
      <c r="L193" s="33">
        <f t="shared" si="122"/>
        <v>132</v>
      </c>
      <c r="M193" s="33">
        <f t="shared" si="140"/>
        <v>92</v>
      </c>
      <c r="N193" s="36">
        <f t="shared" si="141"/>
        <v>278</v>
      </c>
      <c r="O193" s="18">
        <f t="shared" si="134"/>
        <v>2.8958333333333335</v>
      </c>
      <c r="P193" s="59"/>
    </row>
    <row r="194" spans="1:18" ht="15" customHeight="1">
      <c r="A194" s="57"/>
      <c r="B194" s="46" t="s">
        <v>275</v>
      </c>
      <c r="C194" s="40" t="s">
        <v>94</v>
      </c>
      <c r="D194" s="33">
        <v>3</v>
      </c>
      <c r="E194" s="33">
        <v>1</v>
      </c>
      <c r="F194" s="33">
        <v>9</v>
      </c>
      <c r="G194" s="33">
        <v>17</v>
      </c>
      <c r="H194" s="33">
        <v>42</v>
      </c>
      <c r="I194" s="38">
        <f t="shared" si="139"/>
        <v>69</v>
      </c>
      <c r="J194" s="33">
        <f t="shared" ref="J194:J196" si="142">E194*1</f>
        <v>1</v>
      </c>
      <c r="K194" s="33">
        <f t="shared" ref="K194:K196" si="143">F194*2</f>
        <v>18</v>
      </c>
      <c r="L194" s="33">
        <f t="shared" ref="L194:L196" si="144">G194*3</f>
        <v>51</v>
      </c>
      <c r="M194" s="33">
        <f t="shared" si="140"/>
        <v>168</v>
      </c>
      <c r="N194" s="36">
        <f t="shared" si="141"/>
        <v>238</v>
      </c>
      <c r="O194" s="18">
        <f t="shared" si="134"/>
        <v>3.4492753623188408</v>
      </c>
      <c r="P194" s="59"/>
    </row>
    <row r="195" spans="1:18" ht="15" customHeight="1">
      <c r="A195" s="57"/>
      <c r="B195" s="46" t="s">
        <v>276</v>
      </c>
      <c r="C195" s="40" t="s">
        <v>95</v>
      </c>
      <c r="D195" s="33">
        <v>10</v>
      </c>
      <c r="E195" s="33">
        <v>7</v>
      </c>
      <c r="F195" s="33">
        <v>8</v>
      </c>
      <c r="G195" s="33">
        <v>30</v>
      </c>
      <c r="H195" s="33">
        <v>29</v>
      </c>
      <c r="I195" s="38">
        <f t="shared" si="139"/>
        <v>74</v>
      </c>
      <c r="J195" s="33">
        <f t="shared" si="142"/>
        <v>7</v>
      </c>
      <c r="K195" s="33">
        <f t="shared" si="143"/>
        <v>16</v>
      </c>
      <c r="L195" s="33">
        <f t="shared" si="144"/>
        <v>90</v>
      </c>
      <c r="M195" s="33">
        <f t="shared" si="140"/>
        <v>116</v>
      </c>
      <c r="N195" s="36">
        <f t="shared" si="141"/>
        <v>229</v>
      </c>
      <c r="O195" s="18">
        <f t="shared" si="134"/>
        <v>3.0945945945945947</v>
      </c>
      <c r="P195" s="59"/>
    </row>
    <row r="196" spans="1:18">
      <c r="A196" s="57"/>
      <c r="B196" s="94" t="s">
        <v>143</v>
      </c>
      <c r="C196" s="95"/>
      <c r="D196" s="9">
        <f>SUM(D191:D195)</f>
        <v>31</v>
      </c>
      <c r="E196" s="9">
        <f>SUM(E191:E195)</f>
        <v>31</v>
      </c>
      <c r="F196" s="9">
        <f>SUM(F191:F195)</f>
        <v>83</v>
      </c>
      <c r="G196" s="9">
        <f>SUM(G191:G195)</f>
        <v>162</v>
      </c>
      <c r="H196" s="9">
        <f>SUM(H191:H195)</f>
        <v>137</v>
      </c>
      <c r="I196" s="9">
        <f t="shared" si="139"/>
        <v>413</v>
      </c>
      <c r="J196" s="34">
        <f t="shared" si="142"/>
        <v>31</v>
      </c>
      <c r="K196" s="34">
        <f t="shared" si="143"/>
        <v>166</v>
      </c>
      <c r="L196" s="34">
        <f t="shared" si="144"/>
        <v>486</v>
      </c>
      <c r="M196" s="34">
        <f t="shared" si="140"/>
        <v>548</v>
      </c>
      <c r="N196" s="20">
        <f t="shared" si="141"/>
        <v>1231</v>
      </c>
      <c r="O196" s="17">
        <f t="shared" si="134"/>
        <v>2.9806295399515736</v>
      </c>
      <c r="P196" s="59"/>
    </row>
    <row r="197" spans="1:18">
      <c r="A197" s="63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5"/>
      <c r="R197" s="21"/>
    </row>
    <row r="198" spans="1:18" ht="15" customHeight="1">
      <c r="A198" s="55" t="s">
        <v>96</v>
      </c>
      <c r="B198" s="45" t="s">
        <v>278</v>
      </c>
      <c r="C198" s="41" t="s">
        <v>97</v>
      </c>
      <c r="D198" s="33">
        <v>5</v>
      </c>
      <c r="E198" s="33">
        <v>6</v>
      </c>
      <c r="F198" s="33">
        <v>7</v>
      </c>
      <c r="G198" s="33">
        <v>43</v>
      </c>
      <c r="H198" s="33">
        <v>23</v>
      </c>
      <c r="I198" s="38">
        <f>SUM(E198:H198)</f>
        <v>79</v>
      </c>
      <c r="J198" s="33">
        <f t="shared" ref="J198:J202" si="145">E198*1</f>
        <v>6</v>
      </c>
      <c r="K198" s="33">
        <f t="shared" ref="K198:K202" si="146">F198*2</f>
        <v>14</v>
      </c>
      <c r="L198" s="33">
        <f t="shared" ref="L198:L202" si="147">G198*3</f>
        <v>129</v>
      </c>
      <c r="M198" s="33">
        <f t="shared" ref="M198:M202" si="148">H198*4</f>
        <v>92</v>
      </c>
      <c r="N198" s="36">
        <f t="shared" ref="N198:N202" si="149">SUM(J198:M198)</f>
        <v>241</v>
      </c>
      <c r="O198" s="18">
        <f t="shared" si="134"/>
        <v>3.0506329113924049</v>
      </c>
      <c r="P198" s="59">
        <f>SQRT((((1-O202)^2)*E202+((2-O202)^2)*F202+((3-O202)^2)*G202+((4-O202)^2)*H202)/I202)</f>
        <v>0.88887443838168156</v>
      </c>
    </row>
    <row r="199" spans="1:18" ht="15" customHeight="1">
      <c r="A199" s="55"/>
      <c r="B199" s="45" t="s">
        <v>279</v>
      </c>
      <c r="C199" s="41" t="s">
        <v>98</v>
      </c>
      <c r="D199" s="33">
        <v>12</v>
      </c>
      <c r="E199" s="33">
        <v>6</v>
      </c>
      <c r="F199" s="33">
        <v>4</v>
      </c>
      <c r="G199" s="33">
        <v>9</v>
      </c>
      <c r="H199" s="33">
        <v>17</v>
      </c>
      <c r="I199" s="38">
        <f>SUM(E199:H199)</f>
        <v>36</v>
      </c>
      <c r="J199" s="33">
        <f t="shared" si="145"/>
        <v>6</v>
      </c>
      <c r="K199" s="33">
        <f t="shared" si="146"/>
        <v>8</v>
      </c>
      <c r="L199" s="33">
        <f t="shared" si="147"/>
        <v>27</v>
      </c>
      <c r="M199" s="33">
        <f t="shared" si="148"/>
        <v>68</v>
      </c>
      <c r="N199" s="36">
        <f t="shared" si="149"/>
        <v>109</v>
      </c>
      <c r="O199" s="18">
        <f t="shared" si="134"/>
        <v>3.0277777777777777</v>
      </c>
      <c r="P199" s="59"/>
    </row>
    <row r="200" spans="1:18" ht="15" customHeight="1">
      <c r="A200" s="55"/>
      <c r="B200" s="45" t="s">
        <v>280</v>
      </c>
      <c r="C200" s="41" t="s">
        <v>99</v>
      </c>
      <c r="D200" s="33">
        <v>4</v>
      </c>
      <c r="E200" s="33">
        <v>0</v>
      </c>
      <c r="F200" s="33">
        <v>0</v>
      </c>
      <c r="G200" s="33">
        <v>1</v>
      </c>
      <c r="H200" s="33">
        <v>7</v>
      </c>
      <c r="I200" s="38">
        <f>SUM(E200:H200)</f>
        <v>8</v>
      </c>
      <c r="J200" s="33">
        <f t="shared" si="145"/>
        <v>0</v>
      </c>
      <c r="K200" s="33">
        <f t="shared" si="146"/>
        <v>0</v>
      </c>
      <c r="L200" s="33">
        <f t="shared" si="147"/>
        <v>3</v>
      </c>
      <c r="M200" s="33">
        <f t="shared" si="148"/>
        <v>28</v>
      </c>
      <c r="N200" s="36">
        <f t="shared" si="149"/>
        <v>31</v>
      </c>
      <c r="O200" s="18">
        <f t="shared" si="134"/>
        <v>3.875</v>
      </c>
      <c r="P200" s="59"/>
    </row>
    <row r="201" spans="1:18" ht="15" customHeight="1">
      <c r="A201" s="55"/>
      <c r="B201" s="45" t="s">
        <v>281</v>
      </c>
      <c r="C201" s="41" t="s">
        <v>100</v>
      </c>
      <c r="D201" s="33">
        <v>9</v>
      </c>
      <c r="E201" s="33">
        <v>2</v>
      </c>
      <c r="F201" s="33">
        <v>3</v>
      </c>
      <c r="G201" s="33">
        <v>20</v>
      </c>
      <c r="H201" s="33">
        <v>26</v>
      </c>
      <c r="I201" s="38">
        <f>SUM(E201:H201)</f>
        <v>51</v>
      </c>
      <c r="J201" s="33">
        <f t="shared" si="145"/>
        <v>2</v>
      </c>
      <c r="K201" s="33">
        <f t="shared" si="146"/>
        <v>6</v>
      </c>
      <c r="L201" s="33">
        <f t="shared" si="147"/>
        <v>60</v>
      </c>
      <c r="M201" s="33">
        <f t="shared" si="148"/>
        <v>104</v>
      </c>
      <c r="N201" s="36">
        <f t="shared" si="149"/>
        <v>172</v>
      </c>
      <c r="O201" s="18">
        <f t="shared" si="134"/>
        <v>3.3725490196078431</v>
      </c>
      <c r="P201" s="59"/>
    </row>
    <row r="202" spans="1:18">
      <c r="A202" s="55"/>
      <c r="B202" s="94" t="s">
        <v>143</v>
      </c>
      <c r="C202" s="95"/>
      <c r="D202" s="9">
        <f>SUM(D198:D201)</f>
        <v>30</v>
      </c>
      <c r="E202" s="9">
        <f>SUM(E198:E201)</f>
        <v>14</v>
      </c>
      <c r="F202" s="9">
        <f>SUM(F198:F201)</f>
        <v>14</v>
      </c>
      <c r="G202" s="9">
        <f>SUM(G198:G201)</f>
        <v>73</v>
      </c>
      <c r="H202" s="9">
        <f>SUM(H198:H201)</f>
        <v>73</v>
      </c>
      <c r="I202" s="9">
        <f>SUM(E202:H202)</f>
        <v>174</v>
      </c>
      <c r="J202" s="34">
        <f t="shared" si="145"/>
        <v>14</v>
      </c>
      <c r="K202" s="34">
        <f t="shared" si="146"/>
        <v>28</v>
      </c>
      <c r="L202" s="34">
        <f t="shared" si="147"/>
        <v>219</v>
      </c>
      <c r="M202" s="34">
        <f t="shared" si="148"/>
        <v>292</v>
      </c>
      <c r="N202" s="20">
        <f t="shared" si="149"/>
        <v>553</v>
      </c>
      <c r="O202" s="17">
        <f t="shared" si="134"/>
        <v>3.1781609195402298</v>
      </c>
      <c r="P202" s="59"/>
    </row>
    <row r="203" spans="1:18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R203" s="21"/>
    </row>
    <row r="204" spans="1:18" ht="15" customHeight="1">
      <c r="A204" s="55" t="s">
        <v>153</v>
      </c>
      <c r="B204" s="45" t="s">
        <v>283</v>
      </c>
      <c r="C204" s="41" t="s">
        <v>124</v>
      </c>
      <c r="D204" s="33">
        <v>7</v>
      </c>
      <c r="E204" s="33">
        <v>3</v>
      </c>
      <c r="F204" s="33">
        <v>16</v>
      </c>
      <c r="G204" s="33">
        <v>20</v>
      </c>
      <c r="H204" s="33">
        <v>50</v>
      </c>
      <c r="I204" s="38">
        <f>SUM(E204:H204)</f>
        <v>89</v>
      </c>
      <c r="J204" s="33">
        <f t="shared" ref="J204:J207" si="150">E204*1</f>
        <v>3</v>
      </c>
      <c r="K204" s="33">
        <f t="shared" ref="K204:K207" si="151">F204*2</f>
        <v>32</v>
      </c>
      <c r="L204" s="33">
        <f t="shared" ref="L204:L207" si="152">G204*3</f>
        <v>60</v>
      </c>
      <c r="M204" s="33">
        <f t="shared" ref="M204:M207" si="153">H204*4</f>
        <v>200</v>
      </c>
      <c r="N204" s="36">
        <f t="shared" ref="N204:N207" si="154">SUM(J204:M204)</f>
        <v>295</v>
      </c>
      <c r="O204" s="18">
        <f t="shared" si="134"/>
        <v>3.3146067415730336</v>
      </c>
      <c r="P204" s="59">
        <f>SQRT((((1-O207)^2)*E207+((2-O207)^2)*F207+((3-O207)^2)*G207+((4-O207)^2)*H207)/I207)</f>
        <v>0.91270770303056969</v>
      </c>
    </row>
    <row r="205" spans="1:18" ht="15" customHeight="1">
      <c r="A205" s="55"/>
      <c r="B205" s="45" t="s">
        <v>284</v>
      </c>
      <c r="C205" s="42" t="s">
        <v>282</v>
      </c>
      <c r="D205" s="33">
        <v>19</v>
      </c>
      <c r="E205" s="33">
        <v>9</v>
      </c>
      <c r="F205" s="33">
        <v>14</v>
      </c>
      <c r="G205" s="33">
        <v>59</v>
      </c>
      <c r="H205" s="33">
        <v>115</v>
      </c>
      <c r="I205" s="38">
        <f>SUM(E205:H205)</f>
        <v>197</v>
      </c>
      <c r="J205" s="33">
        <f t="shared" si="150"/>
        <v>9</v>
      </c>
      <c r="K205" s="33">
        <f t="shared" si="151"/>
        <v>28</v>
      </c>
      <c r="L205" s="33">
        <f>G205*3</f>
        <v>177</v>
      </c>
      <c r="M205" s="33">
        <f t="shared" si="153"/>
        <v>460</v>
      </c>
      <c r="N205" s="36">
        <f t="shared" si="154"/>
        <v>674</v>
      </c>
      <c r="O205" s="18">
        <f t="shared" si="134"/>
        <v>3.4213197969543145</v>
      </c>
      <c r="P205" s="59"/>
    </row>
    <row r="206" spans="1:18" ht="18" customHeight="1">
      <c r="A206" s="55"/>
      <c r="B206" s="45" t="s">
        <v>285</v>
      </c>
      <c r="C206" s="42" t="s">
        <v>159</v>
      </c>
      <c r="D206" s="33">
        <v>9</v>
      </c>
      <c r="E206" s="33">
        <v>12</v>
      </c>
      <c r="F206" s="33">
        <v>9</v>
      </c>
      <c r="G206" s="33">
        <v>16</v>
      </c>
      <c r="H206" s="33">
        <v>38</v>
      </c>
      <c r="I206" s="38">
        <f>SUM(E206:H206)</f>
        <v>75</v>
      </c>
      <c r="J206" s="33">
        <f t="shared" si="150"/>
        <v>12</v>
      </c>
      <c r="K206" s="33">
        <f t="shared" si="151"/>
        <v>18</v>
      </c>
      <c r="L206" s="33">
        <f t="shared" si="152"/>
        <v>48</v>
      </c>
      <c r="M206" s="33">
        <f t="shared" si="153"/>
        <v>152</v>
      </c>
      <c r="N206" s="36">
        <f t="shared" si="154"/>
        <v>230</v>
      </c>
      <c r="O206" s="18">
        <f t="shared" si="134"/>
        <v>3.0666666666666669</v>
      </c>
      <c r="P206" s="59"/>
    </row>
    <row r="207" spans="1:18">
      <c r="A207" s="55"/>
      <c r="B207" s="94" t="s">
        <v>143</v>
      </c>
      <c r="C207" s="95"/>
      <c r="D207" s="9">
        <f>SUM(D204:D206)</f>
        <v>35</v>
      </c>
      <c r="E207" s="9">
        <f>SUM(E204:E206)</f>
        <v>24</v>
      </c>
      <c r="F207" s="9">
        <f>SUM(F204:F206)</f>
        <v>39</v>
      </c>
      <c r="G207" s="9">
        <f>SUM(G204:G206)</f>
        <v>95</v>
      </c>
      <c r="H207" s="9">
        <f>SUM(H204:H206)</f>
        <v>203</v>
      </c>
      <c r="I207" s="9">
        <f>SUM(E207:H207)</f>
        <v>361</v>
      </c>
      <c r="J207" s="34">
        <f t="shared" si="150"/>
        <v>24</v>
      </c>
      <c r="K207" s="34">
        <f t="shared" si="151"/>
        <v>78</v>
      </c>
      <c r="L207" s="34">
        <f t="shared" si="152"/>
        <v>285</v>
      </c>
      <c r="M207" s="34">
        <f t="shared" si="153"/>
        <v>812</v>
      </c>
      <c r="N207" s="20">
        <f t="shared" si="154"/>
        <v>1199</v>
      </c>
      <c r="O207" s="17">
        <f t="shared" si="134"/>
        <v>3.3213296398891967</v>
      </c>
      <c r="P207" s="59"/>
    </row>
    <row r="208" spans="1:18">
      <c r="A208" s="63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5"/>
      <c r="R208" s="21"/>
    </row>
    <row r="209" spans="1:18" ht="18.75" customHeight="1">
      <c r="A209" s="60" t="s">
        <v>125</v>
      </c>
      <c r="B209" s="45" t="s">
        <v>286</v>
      </c>
      <c r="C209" s="41" t="s">
        <v>126</v>
      </c>
      <c r="D209" s="33">
        <v>3</v>
      </c>
      <c r="E209" s="33">
        <v>17</v>
      </c>
      <c r="F209" s="33">
        <v>13</v>
      </c>
      <c r="G209" s="33">
        <v>27</v>
      </c>
      <c r="H209" s="33">
        <v>60</v>
      </c>
      <c r="I209" s="38">
        <f>SUM(E209:H209)</f>
        <v>117</v>
      </c>
      <c r="J209" s="33">
        <f t="shared" ref="J209:J211" si="155">E209*1</f>
        <v>17</v>
      </c>
      <c r="K209" s="33">
        <f t="shared" ref="K209:K211" si="156">F209*2</f>
        <v>26</v>
      </c>
      <c r="L209" s="33">
        <f t="shared" ref="L209:L211" si="157">G209*3</f>
        <v>81</v>
      </c>
      <c r="M209" s="33">
        <f t="shared" ref="M209:M211" si="158">H209*4</f>
        <v>240</v>
      </c>
      <c r="N209" s="36">
        <f t="shared" ref="N209:N211" si="159">SUM(J209:M209)</f>
        <v>364</v>
      </c>
      <c r="O209" s="18">
        <f t="shared" si="134"/>
        <v>3.1111111111111112</v>
      </c>
      <c r="P209" s="66">
        <f>SQRT((((1-O211)^2)*E211+((2-O211)^2)*F211+((3-O211)^2)*G211+((4-O211)^2)*H211)/I211)</f>
        <v>0.98678201384510755</v>
      </c>
    </row>
    <row r="210" spans="1:18" ht="27.75" customHeight="1">
      <c r="A210" s="61"/>
      <c r="B210" s="45" t="s">
        <v>287</v>
      </c>
      <c r="C210" s="41" t="s">
        <v>129</v>
      </c>
      <c r="D210" s="33">
        <v>8</v>
      </c>
      <c r="E210" s="33">
        <v>11</v>
      </c>
      <c r="F210" s="33">
        <v>9</v>
      </c>
      <c r="G210" s="33">
        <v>40</v>
      </c>
      <c r="H210" s="33">
        <v>100</v>
      </c>
      <c r="I210" s="38">
        <f>SUM(E210:H210)</f>
        <v>160</v>
      </c>
      <c r="J210" s="33">
        <f t="shared" si="155"/>
        <v>11</v>
      </c>
      <c r="K210" s="33">
        <f t="shared" si="156"/>
        <v>18</v>
      </c>
      <c r="L210" s="33">
        <f t="shared" si="157"/>
        <v>120</v>
      </c>
      <c r="M210" s="33">
        <f t="shared" si="158"/>
        <v>400</v>
      </c>
      <c r="N210" s="36">
        <f t="shared" si="159"/>
        <v>549</v>
      </c>
      <c r="O210" s="18">
        <f t="shared" si="134"/>
        <v>3.4312499999999999</v>
      </c>
      <c r="P210" s="67"/>
    </row>
    <row r="211" spans="1:18" ht="29.25" customHeight="1">
      <c r="A211" s="62"/>
      <c r="B211" s="94" t="s">
        <v>143</v>
      </c>
      <c r="C211" s="95"/>
      <c r="D211" s="9">
        <f>SUM(D209:D210)</f>
        <v>11</v>
      </c>
      <c r="E211" s="9">
        <f>SUM(E209:E210)</f>
        <v>28</v>
      </c>
      <c r="F211" s="9">
        <f>SUM(F209:F210)</f>
        <v>22</v>
      </c>
      <c r="G211" s="9">
        <f>SUM(G209:G210)</f>
        <v>67</v>
      </c>
      <c r="H211" s="9">
        <f>SUM(H209:H210)</f>
        <v>160</v>
      </c>
      <c r="I211" s="9">
        <f>SUM(E211:H211)</f>
        <v>277</v>
      </c>
      <c r="J211" s="34">
        <f t="shared" si="155"/>
        <v>28</v>
      </c>
      <c r="K211" s="34">
        <f t="shared" si="156"/>
        <v>44</v>
      </c>
      <c r="L211" s="34">
        <f t="shared" si="157"/>
        <v>201</v>
      </c>
      <c r="M211" s="34">
        <f t="shared" si="158"/>
        <v>640</v>
      </c>
      <c r="N211" s="20">
        <f t="shared" si="159"/>
        <v>913</v>
      </c>
      <c r="O211" s="17">
        <f t="shared" si="134"/>
        <v>3.2960288808664262</v>
      </c>
      <c r="P211" s="68"/>
    </row>
    <row r="212" spans="1:18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R212" s="26"/>
    </row>
    <row r="214" spans="1:18" ht="27.75" customHeight="1">
      <c r="A214" s="53" t="s">
        <v>151</v>
      </c>
      <c r="B214" s="53"/>
      <c r="C214" s="53"/>
      <c r="D214" s="53"/>
      <c r="E214" s="53"/>
      <c r="F214" s="53"/>
      <c r="G214" s="53"/>
    </row>
    <row r="215" spans="1:18" ht="21.75" customHeight="1">
      <c r="A215" s="53"/>
      <c r="B215" s="53"/>
      <c r="C215" s="53"/>
      <c r="D215" s="53"/>
      <c r="E215" s="53"/>
      <c r="F215" s="53"/>
      <c r="G215" s="53"/>
    </row>
    <row r="216" spans="1:18">
      <c r="E216" s="15"/>
      <c r="F216" s="15"/>
      <c r="G216" s="15"/>
      <c r="H216" s="15"/>
      <c r="R216" s="27"/>
    </row>
  </sheetData>
  <mergeCells count="185">
    <mergeCell ref="B180:C180"/>
    <mergeCell ref="B175:C175"/>
    <mergeCell ref="B196:C196"/>
    <mergeCell ref="B189:C189"/>
    <mergeCell ref="B186:C186"/>
    <mergeCell ref="B207:C207"/>
    <mergeCell ref="B202:C202"/>
    <mergeCell ref="B211:C211"/>
    <mergeCell ref="B123:C123"/>
    <mergeCell ref="B128:C128"/>
    <mergeCell ref="B135:C135"/>
    <mergeCell ref="B141:C141"/>
    <mergeCell ref="B144:C144"/>
    <mergeCell ref="B154:C154"/>
    <mergeCell ref="B151:C151"/>
    <mergeCell ref="B148:C148"/>
    <mergeCell ref="B168:C168"/>
    <mergeCell ref="B165:C165"/>
    <mergeCell ref="B160:C160"/>
    <mergeCell ref="B157:C157"/>
    <mergeCell ref="A208:P208"/>
    <mergeCell ref="A203:P203"/>
    <mergeCell ref="A159:A160"/>
    <mergeCell ref="A162:A165"/>
    <mergeCell ref="B44:C44"/>
    <mergeCell ref="B38:C38"/>
    <mergeCell ref="B35:C35"/>
    <mergeCell ref="B51:C51"/>
    <mergeCell ref="B54:C54"/>
    <mergeCell ref="B58:C58"/>
    <mergeCell ref="B63:C63"/>
    <mergeCell ref="B69:C69"/>
    <mergeCell ref="B73:C73"/>
    <mergeCell ref="G5:G6"/>
    <mergeCell ref="H5:H6"/>
    <mergeCell ref="I5:I6"/>
    <mergeCell ref="J5:J6"/>
    <mergeCell ref="B5:B6"/>
    <mergeCell ref="B28:C28"/>
    <mergeCell ref="B25:C25"/>
    <mergeCell ref="B15:C15"/>
    <mergeCell ref="B10:C10"/>
    <mergeCell ref="A209:A211"/>
    <mergeCell ref="P209:P211"/>
    <mergeCell ref="A124:P124"/>
    <mergeCell ref="A106:P106"/>
    <mergeCell ref="A110:P110"/>
    <mergeCell ref="A145:P145"/>
    <mergeCell ref="A129:P129"/>
    <mergeCell ref="A125:A128"/>
    <mergeCell ref="A130:A135"/>
    <mergeCell ref="P125:P128"/>
    <mergeCell ref="P130:P135"/>
    <mergeCell ref="A111:A114"/>
    <mergeCell ref="A170:A175"/>
    <mergeCell ref="A204:A207"/>
    <mergeCell ref="P146:P148"/>
    <mergeCell ref="P170:P175"/>
    <mergeCell ref="P204:P207"/>
    <mergeCell ref="A107:A109"/>
    <mergeCell ref="P156:P157"/>
    <mergeCell ref="A155:P155"/>
    <mergeCell ref="A146:A148"/>
    <mergeCell ref="P116:P123"/>
    <mergeCell ref="P111:P114"/>
    <mergeCell ref="P107:P109"/>
    <mergeCell ref="P100:P105"/>
    <mergeCell ref="P93:P98"/>
    <mergeCell ref="P88:P91"/>
    <mergeCell ref="P153:P154"/>
    <mergeCell ref="P150:P151"/>
    <mergeCell ref="P143:P144"/>
    <mergeCell ref="P60:P63"/>
    <mergeCell ref="A149:P149"/>
    <mergeCell ref="A99:P99"/>
    <mergeCell ref="A93:A98"/>
    <mergeCell ref="P71:P73"/>
    <mergeCell ref="P75:P77"/>
    <mergeCell ref="P79:P80"/>
    <mergeCell ref="P82:P86"/>
    <mergeCell ref="A115:P115"/>
    <mergeCell ref="B98:C98"/>
    <mergeCell ref="B105:C105"/>
    <mergeCell ref="B109:C109"/>
    <mergeCell ref="B114:C114"/>
    <mergeCell ref="B77:C77"/>
    <mergeCell ref="B80:C80"/>
    <mergeCell ref="B86:C86"/>
    <mergeCell ref="B91:C91"/>
    <mergeCell ref="A161:P161"/>
    <mergeCell ref="A158:P158"/>
    <mergeCell ref="P159:P160"/>
    <mergeCell ref="A26:P26"/>
    <mergeCell ref="A74:P74"/>
    <mergeCell ref="A1:P2"/>
    <mergeCell ref="A17:A25"/>
    <mergeCell ref="A40:A44"/>
    <mergeCell ref="A53:A54"/>
    <mergeCell ref="A56:A58"/>
    <mergeCell ref="A11:P11"/>
    <mergeCell ref="A16:P16"/>
    <mergeCell ref="A36:P36"/>
    <mergeCell ref="A45:P45"/>
    <mergeCell ref="A7:C7"/>
    <mergeCell ref="A8:A10"/>
    <mergeCell ref="A12:A15"/>
    <mergeCell ref="A3:P3"/>
    <mergeCell ref="P8:P10"/>
    <mergeCell ref="P12:P15"/>
    <mergeCell ref="P17:P25"/>
    <mergeCell ref="P40:P44"/>
    <mergeCell ref="P53:P54"/>
    <mergeCell ref="P46:P51"/>
    <mergeCell ref="A37:A38"/>
    <mergeCell ref="P37:P38"/>
    <mergeCell ref="K5:K6"/>
    <mergeCell ref="P65:P69"/>
    <mergeCell ref="A65:A69"/>
    <mergeCell ref="A70:P70"/>
    <mergeCell ref="A59:P59"/>
    <mergeCell ref="A64:P64"/>
    <mergeCell ref="A87:P87"/>
    <mergeCell ref="A81:P81"/>
    <mergeCell ref="A78:P78"/>
    <mergeCell ref="A5:A6"/>
    <mergeCell ref="A60:A63"/>
    <mergeCell ref="A71:A73"/>
    <mergeCell ref="A75:A77"/>
    <mergeCell ref="L5:L6"/>
    <mergeCell ref="M5:M6"/>
    <mergeCell ref="N5:N6"/>
    <mergeCell ref="O5:O6"/>
    <mergeCell ref="P5:P6"/>
    <mergeCell ref="C5:C6"/>
    <mergeCell ref="D5:D6"/>
    <mergeCell ref="E5:E6"/>
    <mergeCell ref="F5:F6"/>
    <mergeCell ref="P162:P165"/>
    <mergeCell ref="P167:P168"/>
    <mergeCell ref="P177:P180"/>
    <mergeCell ref="A182:A186"/>
    <mergeCell ref="A188:A189"/>
    <mergeCell ref="P137:P141"/>
    <mergeCell ref="P182:P186"/>
    <mergeCell ref="A197:P197"/>
    <mergeCell ref="P30:P35"/>
    <mergeCell ref="A46:A51"/>
    <mergeCell ref="A52:P52"/>
    <mergeCell ref="P56:P58"/>
    <mergeCell ref="A55:P55"/>
    <mergeCell ref="A137:A141"/>
    <mergeCell ref="A143:A144"/>
    <mergeCell ref="A136:P136"/>
    <mergeCell ref="A142:P142"/>
    <mergeCell ref="A153:A154"/>
    <mergeCell ref="A152:P152"/>
    <mergeCell ref="A100:A105"/>
    <mergeCell ref="A82:A86"/>
    <mergeCell ref="A92:P92"/>
    <mergeCell ref="A79:A80"/>
    <mergeCell ref="A88:A91"/>
    <mergeCell ref="A4:P4"/>
    <mergeCell ref="A214:G215"/>
    <mergeCell ref="A190:P190"/>
    <mergeCell ref="A187:P187"/>
    <mergeCell ref="A27:A28"/>
    <mergeCell ref="A116:A123"/>
    <mergeCell ref="A39:P39"/>
    <mergeCell ref="A169:P169"/>
    <mergeCell ref="A212:P212"/>
    <mergeCell ref="A156:A157"/>
    <mergeCell ref="A177:A180"/>
    <mergeCell ref="A167:A168"/>
    <mergeCell ref="A150:A151"/>
    <mergeCell ref="A181:P181"/>
    <mergeCell ref="A176:P176"/>
    <mergeCell ref="A166:P166"/>
    <mergeCell ref="P188:P189"/>
    <mergeCell ref="P191:P196"/>
    <mergeCell ref="P198:P202"/>
    <mergeCell ref="P27:P28"/>
    <mergeCell ref="A191:A196"/>
    <mergeCell ref="A198:A202"/>
    <mergeCell ref="A30:A35"/>
    <mergeCell ref="A29:P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Infraestrutura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2019-12-10T15:18:15Z</dcterms:modified>
</cp:coreProperties>
</file>