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65" windowWidth="20640" windowHeight="11760"/>
  </bookViews>
  <sheets>
    <sheet name="Avaliação Infraestrutura 2018.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06" i="1"/>
  <c r="O202"/>
  <c r="O196"/>
  <c r="O189"/>
  <c r="O186"/>
  <c r="O180"/>
  <c r="O175"/>
  <c r="O168"/>
  <c r="O165"/>
  <c r="O160"/>
  <c r="O157"/>
  <c r="O154"/>
  <c r="O151"/>
  <c r="O148"/>
  <c r="O144"/>
  <c r="O141"/>
  <c r="O135"/>
  <c r="O128"/>
  <c r="N158"/>
  <c r="N157"/>
  <c r="N208"/>
  <c r="N207"/>
  <c r="N206"/>
  <c r="N204"/>
  <c r="N203"/>
  <c r="N202"/>
  <c r="N200"/>
  <c r="N199"/>
  <c r="N198"/>
  <c r="N197"/>
  <c r="N196"/>
  <c r="N194"/>
  <c r="N193"/>
  <c r="N192"/>
  <c r="N191"/>
  <c r="N190"/>
  <c r="N189"/>
  <c r="N187"/>
  <c r="N186"/>
  <c r="N184"/>
  <c r="N183"/>
  <c r="N182"/>
  <c r="N181"/>
  <c r="N180"/>
  <c r="N178"/>
  <c r="N177"/>
  <c r="N176"/>
  <c r="N175"/>
  <c r="N173"/>
  <c r="N171"/>
  <c r="N170"/>
  <c r="N169"/>
  <c r="N168"/>
  <c r="N166"/>
  <c r="N165"/>
  <c r="N163"/>
  <c r="N162"/>
  <c r="N160"/>
  <c r="N155"/>
  <c r="N154"/>
  <c r="N152"/>
  <c r="N151"/>
  <c r="N149"/>
  <c r="N148"/>
  <c r="N146"/>
  <c r="N145"/>
  <c r="N144"/>
  <c r="N142"/>
  <c r="N141"/>
  <c r="N139"/>
  <c r="N138"/>
  <c r="N137"/>
  <c r="N136"/>
  <c r="M208"/>
  <c r="M207"/>
  <c r="M206"/>
  <c r="M204"/>
  <c r="M203"/>
  <c r="M202"/>
  <c r="M200"/>
  <c r="M199"/>
  <c r="M198"/>
  <c r="M197"/>
  <c r="M196"/>
  <c r="M194"/>
  <c r="M193"/>
  <c r="M192"/>
  <c r="M191"/>
  <c r="M190"/>
  <c r="M189"/>
  <c r="M187"/>
  <c r="M186"/>
  <c r="M184"/>
  <c r="M183"/>
  <c r="M182"/>
  <c r="M181"/>
  <c r="M180"/>
  <c r="M178"/>
  <c r="M177"/>
  <c r="M176"/>
  <c r="M175"/>
  <c r="M173"/>
  <c r="M172"/>
  <c r="M171"/>
  <c r="M170"/>
  <c r="M169"/>
  <c r="M168"/>
  <c r="M166"/>
  <c r="M165"/>
  <c r="M163"/>
  <c r="M162"/>
  <c r="M161"/>
  <c r="M160"/>
  <c r="M158"/>
  <c r="M157"/>
  <c r="M155"/>
  <c r="M154"/>
  <c r="M152"/>
  <c r="M151"/>
  <c r="M149"/>
  <c r="M148"/>
  <c r="M146"/>
  <c r="M145"/>
  <c r="M144"/>
  <c r="M142"/>
  <c r="M141"/>
  <c r="M139"/>
  <c r="M138"/>
  <c r="M137"/>
  <c r="M136"/>
  <c r="M135"/>
  <c r="L208"/>
  <c r="L207"/>
  <c r="L206"/>
  <c r="L204"/>
  <c r="L203"/>
  <c r="L202"/>
  <c r="L200"/>
  <c r="L199"/>
  <c r="L198"/>
  <c r="L197"/>
  <c r="L196"/>
  <c r="L194"/>
  <c r="L193"/>
  <c r="L192"/>
  <c r="L191"/>
  <c r="L190"/>
  <c r="L189"/>
  <c r="L187"/>
  <c r="L186"/>
  <c r="L184"/>
  <c r="L183"/>
  <c r="L182"/>
  <c r="L181"/>
  <c r="L180"/>
  <c r="L178"/>
  <c r="L177"/>
  <c r="L176"/>
  <c r="L175"/>
  <c r="L173"/>
  <c r="L172"/>
  <c r="L171"/>
  <c r="L170"/>
  <c r="L169"/>
  <c r="L168"/>
  <c r="L166"/>
  <c r="L165"/>
  <c r="L163"/>
  <c r="L162"/>
  <c r="L161"/>
  <c r="L160"/>
  <c r="L158"/>
  <c r="L157"/>
  <c r="L155"/>
  <c r="L154"/>
  <c r="L149"/>
  <c r="L148"/>
  <c r="L152"/>
  <c r="L151"/>
  <c r="L146"/>
  <c r="L145"/>
  <c r="L144"/>
  <c r="L142"/>
  <c r="L141"/>
  <c r="L139"/>
  <c r="L138"/>
  <c r="L137"/>
  <c r="L136"/>
  <c r="L135"/>
  <c r="K208"/>
  <c r="K207"/>
  <c r="K206"/>
  <c r="K204"/>
  <c r="K203"/>
  <c r="K202"/>
  <c r="K200"/>
  <c r="K199"/>
  <c r="K198"/>
  <c r="K197"/>
  <c r="K196"/>
  <c r="K194"/>
  <c r="K193"/>
  <c r="K192"/>
  <c r="K191"/>
  <c r="K190"/>
  <c r="K189"/>
  <c r="K187"/>
  <c r="K186"/>
  <c r="K184"/>
  <c r="K183"/>
  <c r="K182"/>
  <c r="K181"/>
  <c r="K180"/>
  <c r="K178"/>
  <c r="K177"/>
  <c r="K176"/>
  <c r="K175"/>
  <c r="K173"/>
  <c r="K172"/>
  <c r="K171"/>
  <c r="K170"/>
  <c r="K169"/>
  <c r="K168"/>
  <c r="K166"/>
  <c r="K165"/>
  <c r="K163"/>
  <c r="K162"/>
  <c r="K161"/>
  <c r="K160"/>
  <c r="K158"/>
  <c r="K157"/>
  <c r="K155"/>
  <c r="K154"/>
  <c r="K152"/>
  <c r="K151"/>
  <c r="K149"/>
  <c r="K148"/>
  <c r="K146"/>
  <c r="K145"/>
  <c r="K144"/>
  <c r="K142"/>
  <c r="K141"/>
  <c r="K139"/>
  <c r="K138"/>
  <c r="K137"/>
  <c r="K136"/>
  <c r="K135"/>
  <c r="J208"/>
  <c r="J207"/>
  <c r="J206"/>
  <c r="J204"/>
  <c r="J203"/>
  <c r="J202"/>
  <c r="J200"/>
  <c r="J199"/>
  <c r="J198"/>
  <c r="J197"/>
  <c r="J196"/>
  <c r="J194"/>
  <c r="J193"/>
  <c r="J192"/>
  <c r="J191"/>
  <c r="J190"/>
  <c r="J189"/>
  <c r="J187"/>
  <c r="J186"/>
  <c r="J184"/>
  <c r="J183"/>
  <c r="J182"/>
  <c r="J181"/>
  <c r="J180"/>
  <c r="J178"/>
  <c r="J177"/>
  <c r="J176"/>
  <c r="J175"/>
  <c r="J173"/>
  <c r="J172"/>
  <c r="J171"/>
  <c r="J170"/>
  <c r="J169"/>
  <c r="J168"/>
  <c r="J166"/>
  <c r="J165"/>
  <c r="J163"/>
  <c r="J162"/>
  <c r="J161"/>
  <c r="J160"/>
  <c r="J158"/>
  <c r="J157"/>
  <c r="J155"/>
  <c r="J154"/>
  <c r="J152"/>
  <c r="J151"/>
  <c r="J149"/>
  <c r="J148"/>
  <c r="J146"/>
  <c r="J145"/>
  <c r="J144"/>
  <c r="J142"/>
  <c r="J141"/>
  <c r="J139"/>
  <c r="J138"/>
  <c r="J137"/>
  <c r="J136"/>
  <c r="J135"/>
  <c r="I208"/>
  <c r="I207"/>
  <c r="I206"/>
  <c r="I204"/>
  <c r="I203"/>
  <c r="I202"/>
  <c r="I200"/>
  <c r="I199"/>
  <c r="I198"/>
  <c r="I197"/>
  <c r="I196"/>
  <c r="I194"/>
  <c r="I193"/>
  <c r="I192"/>
  <c r="I191"/>
  <c r="I190"/>
  <c r="I189"/>
  <c r="I187"/>
  <c r="I186"/>
  <c r="I184"/>
  <c r="I183"/>
  <c r="I182"/>
  <c r="I181"/>
  <c r="I180"/>
  <c r="I178"/>
  <c r="I177"/>
  <c r="I176"/>
  <c r="I175"/>
  <c r="I173"/>
  <c r="I172"/>
  <c r="I171"/>
  <c r="I170"/>
  <c r="I169"/>
  <c r="I168"/>
  <c r="I166"/>
  <c r="I165"/>
  <c r="I163"/>
  <c r="I162"/>
  <c r="I161"/>
  <c r="I160"/>
  <c r="I158"/>
  <c r="I157"/>
  <c r="I155"/>
  <c r="I154"/>
  <c r="I152"/>
  <c r="I151"/>
  <c r="I149"/>
  <c r="I148"/>
  <c r="I146"/>
  <c r="I145"/>
  <c r="I144"/>
  <c r="I142"/>
  <c r="I141"/>
  <c r="I139"/>
  <c r="I138"/>
  <c r="I137"/>
  <c r="I136"/>
  <c r="I135"/>
  <c r="C208"/>
  <c r="C200"/>
  <c r="C204"/>
  <c r="C187"/>
  <c r="C194"/>
  <c r="C178"/>
  <c r="C184"/>
  <c r="C149"/>
  <c r="C152"/>
  <c r="C155"/>
  <c r="C158"/>
  <c r="C163"/>
  <c r="C166"/>
  <c r="C173"/>
  <c r="C142"/>
  <c r="C146"/>
  <c r="D194"/>
  <c r="E194"/>
  <c r="F194"/>
  <c r="G194"/>
  <c r="H189"/>
  <c r="H190"/>
  <c r="H191"/>
  <c r="H192"/>
  <c r="H193"/>
  <c r="H194"/>
  <c r="D200"/>
  <c r="E200"/>
  <c r="F200"/>
  <c r="G200"/>
  <c r="H200" s="1"/>
  <c r="H196"/>
  <c r="H197"/>
  <c r="H198"/>
  <c r="H199"/>
  <c r="D204"/>
  <c r="E204"/>
  <c r="F204"/>
  <c r="G204"/>
  <c r="H202"/>
  <c r="H203"/>
  <c r="H204"/>
  <c r="D208"/>
  <c r="H208" s="1"/>
  <c r="E208"/>
  <c r="F208"/>
  <c r="G208"/>
  <c r="H206"/>
  <c r="H207"/>
  <c r="D178"/>
  <c r="H178" s="1"/>
  <c r="E178"/>
  <c r="F178"/>
  <c r="G178"/>
  <c r="H175"/>
  <c r="H176"/>
  <c r="H177"/>
  <c r="D184"/>
  <c r="E184"/>
  <c r="F184"/>
  <c r="G184"/>
  <c r="H180"/>
  <c r="H181"/>
  <c r="H182"/>
  <c r="H183"/>
  <c r="H184"/>
  <c r="D187"/>
  <c r="H187" s="1"/>
  <c r="E187"/>
  <c r="F187"/>
  <c r="G187"/>
  <c r="H186"/>
  <c r="D163"/>
  <c r="H163" s="1"/>
  <c r="E163"/>
  <c r="F163"/>
  <c r="G163"/>
  <c r="H160"/>
  <c r="H161"/>
  <c r="H162"/>
  <c r="D166"/>
  <c r="H166" s="1"/>
  <c r="E166"/>
  <c r="F166"/>
  <c r="G166"/>
  <c r="H165"/>
  <c r="D173"/>
  <c r="E173"/>
  <c r="F173"/>
  <c r="H173" s="1"/>
  <c r="G173"/>
  <c r="H168"/>
  <c r="H169"/>
  <c r="H170"/>
  <c r="H171"/>
  <c r="H172"/>
  <c r="D146"/>
  <c r="H146" s="1"/>
  <c r="E146"/>
  <c r="F146"/>
  <c r="G146"/>
  <c r="H144"/>
  <c r="H145"/>
  <c r="D149"/>
  <c r="E149"/>
  <c r="F149"/>
  <c r="G149"/>
  <c r="H148"/>
  <c r="H149"/>
  <c r="D152"/>
  <c r="H152" s="1"/>
  <c r="E152"/>
  <c r="F152"/>
  <c r="G152"/>
  <c r="H151"/>
  <c r="D155"/>
  <c r="E155"/>
  <c r="F155"/>
  <c r="G155"/>
  <c r="H154"/>
  <c r="H155"/>
  <c r="D158"/>
  <c r="H158" s="1"/>
  <c r="E158"/>
  <c r="F158"/>
  <c r="G158"/>
  <c r="H157"/>
  <c r="D142"/>
  <c r="E142"/>
  <c r="F142"/>
  <c r="G142"/>
  <c r="H141"/>
  <c r="H142"/>
  <c r="C139"/>
  <c r="D139"/>
  <c r="E139"/>
  <c r="H139" s="1"/>
  <c r="F139"/>
  <c r="G139"/>
  <c r="H135"/>
  <c r="H136"/>
  <c r="H137"/>
  <c r="H138"/>
  <c r="O123"/>
  <c r="O114"/>
  <c r="O109"/>
  <c r="O105"/>
  <c r="O98"/>
  <c r="O91"/>
  <c r="O86"/>
  <c r="O80"/>
  <c r="O77"/>
  <c r="O73"/>
  <c r="O69"/>
  <c r="O63"/>
  <c r="O58"/>
  <c r="O54"/>
  <c r="O51"/>
  <c r="O45"/>
  <c r="O40" l="1"/>
  <c r="O37"/>
  <c r="O30"/>
  <c r="O27"/>
  <c r="O17"/>
  <c r="O12"/>
  <c r="O8"/>
  <c r="M133" l="1"/>
  <c r="M132"/>
  <c r="M131"/>
  <c r="M130"/>
  <c r="M129"/>
  <c r="M128"/>
  <c r="N128" s="1"/>
  <c r="N133"/>
  <c r="N130"/>
  <c r="N129"/>
  <c r="N126"/>
  <c r="N124"/>
  <c r="N123"/>
  <c r="N121"/>
  <c r="N120"/>
  <c r="N118"/>
  <c r="N117"/>
  <c r="N116"/>
  <c r="N112"/>
  <c r="N111"/>
  <c r="N110"/>
  <c r="N109"/>
  <c r="N107"/>
  <c r="N106"/>
  <c r="N105"/>
  <c r="N103"/>
  <c r="N102"/>
  <c r="N101"/>
  <c r="N100"/>
  <c r="N99"/>
  <c r="N98"/>
  <c r="N96"/>
  <c r="N94"/>
  <c r="N93"/>
  <c r="N92"/>
  <c r="N91"/>
  <c r="N89"/>
  <c r="N88"/>
  <c r="N87"/>
  <c r="N86"/>
  <c r="N84"/>
  <c r="N83"/>
  <c r="N82"/>
  <c r="N81"/>
  <c r="N80"/>
  <c r="N78"/>
  <c r="N77"/>
  <c r="N75"/>
  <c r="N73"/>
  <c r="N71"/>
  <c r="N70"/>
  <c r="N69"/>
  <c r="N67"/>
  <c r="N65"/>
  <c r="N64"/>
  <c r="N61"/>
  <c r="N60"/>
  <c r="N59"/>
  <c r="N58"/>
  <c r="N56"/>
  <c r="N55"/>
  <c r="N52"/>
  <c r="N51"/>
  <c r="N49"/>
  <c r="N48"/>
  <c r="N45"/>
  <c r="N43"/>
  <c r="N42"/>
  <c r="N41"/>
  <c r="N40"/>
  <c r="N38"/>
  <c r="N37"/>
  <c r="N35"/>
  <c r="N34"/>
  <c r="N33"/>
  <c r="N32"/>
  <c r="N31"/>
  <c r="N28"/>
  <c r="N27"/>
  <c r="N25"/>
  <c r="N24"/>
  <c r="N22"/>
  <c r="N21"/>
  <c r="N20"/>
  <c r="N18"/>
  <c r="N17"/>
  <c r="N15"/>
  <c r="N13"/>
  <c r="N10"/>
  <c r="N9"/>
  <c r="N8"/>
  <c r="M126" l="1"/>
  <c r="M125"/>
  <c r="M124"/>
  <c r="M123"/>
  <c r="M121"/>
  <c r="M120"/>
  <c r="M119"/>
  <c r="M118"/>
  <c r="M117"/>
  <c r="M116"/>
  <c r="M115"/>
  <c r="M114"/>
  <c r="M112"/>
  <c r="M111"/>
  <c r="M110"/>
  <c r="M109"/>
  <c r="M107"/>
  <c r="M106"/>
  <c r="M105"/>
  <c r="M103"/>
  <c r="M102"/>
  <c r="M101"/>
  <c r="M100"/>
  <c r="M99"/>
  <c r="M98"/>
  <c r="M96"/>
  <c r="M95"/>
  <c r="M94"/>
  <c r="M93"/>
  <c r="M92"/>
  <c r="M91"/>
  <c r="M89"/>
  <c r="M88"/>
  <c r="M87"/>
  <c r="M86"/>
  <c r="M84"/>
  <c r="M83"/>
  <c r="M82"/>
  <c r="M81"/>
  <c r="M80"/>
  <c r="M78"/>
  <c r="M77"/>
  <c r="M75"/>
  <c r="M74"/>
  <c r="M73"/>
  <c r="M71"/>
  <c r="M70"/>
  <c r="M69"/>
  <c r="M67"/>
  <c r="M66"/>
  <c r="M65"/>
  <c r="M64"/>
  <c r="M63"/>
  <c r="M61"/>
  <c r="M60"/>
  <c r="M59"/>
  <c r="M58"/>
  <c r="M56"/>
  <c r="M55"/>
  <c r="M54"/>
  <c r="M52"/>
  <c r="M51"/>
  <c r="M49"/>
  <c r="M48"/>
  <c r="M47"/>
  <c r="M46"/>
  <c r="M45"/>
  <c r="M43"/>
  <c r="M42"/>
  <c r="M41"/>
  <c r="M40"/>
  <c r="M38"/>
  <c r="M37"/>
  <c r="M35"/>
  <c r="M34"/>
  <c r="M33"/>
  <c r="M32"/>
  <c r="M31"/>
  <c r="M30"/>
  <c r="M28"/>
  <c r="M27"/>
  <c r="M25"/>
  <c r="M24"/>
  <c r="M23"/>
  <c r="M22"/>
  <c r="M21"/>
  <c r="M20"/>
  <c r="M19"/>
  <c r="M18"/>
  <c r="M17"/>
  <c r="M15"/>
  <c r="M14"/>
  <c r="M13"/>
  <c r="M12"/>
  <c r="M10"/>
  <c r="M9"/>
  <c r="L133"/>
  <c r="L132"/>
  <c r="L131"/>
  <c r="L130"/>
  <c r="L129"/>
  <c r="L128"/>
  <c r="L126"/>
  <c r="L125"/>
  <c r="L124"/>
  <c r="L123"/>
  <c r="L121"/>
  <c r="L120"/>
  <c r="L119"/>
  <c r="L118"/>
  <c r="L117"/>
  <c r="L116"/>
  <c r="L115"/>
  <c r="L114"/>
  <c r="L112"/>
  <c r="L111"/>
  <c r="L110"/>
  <c r="L109"/>
  <c r="L107"/>
  <c r="L106"/>
  <c r="L105"/>
  <c r="L103"/>
  <c r="L102"/>
  <c r="L101"/>
  <c r="L100"/>
  <c r="L99"/>
  <c r="L98"/>
  <c r="L96"/>
  <c r="L95"/>
  <c r="L94"/>
  <c r="L93"/>
  <c r="L92"/>
  <c r="L91"/>
  <c r="L89"/>
  <c r="L88"/>
  <c r="L87"/>
  <c r="L86"/>
  <c r="L84"/>
  <c r="L83"/>
  <c r="L82"/>
  <c r="L81"/>
  <c r="L80"/>
  <c r="L78"/>
  <c r="L77"/>
  <c r="L75"/>
  <c r="L74"/>
  <c r="L73"/>
  <c r="L71"/>
  <c r="L70"/>
  <c r="L69"/>
  <c r="L67"/>
  <c r="L66"/>
  <c r="L65"/>
  <c r="L64"/>
  <c r="L63"/>
  <c r="L61"/>
  <c r="L60"/>
  <c r="L59"/>
  <c r="L58"/>
  <c r="H58"/>
  <c r="I58"/>
  <c r="J58"/>
  <c r="K58"/>
  <c r="H59"/>
  <c r="I59"/>
  <c r="J59"/>
  <c r="K59"/>
  <c r="H60"/>
  <c r="I60"/>
  <c r="J60"/>
  <c r="K60"/>
  <c r="C61"/>
  <c r="D61"/>
  <c r="I61" s="1"/>
  <c r="E61"/>
  <c r="F61"/>
  <c r="G61"/>
  <c r="H61" s="1"/>
  <c r="J61"/>
  <c r="K61"/>
  <c r="L56"/>
  <c r="L55"/>
  <c r="L54"/>
  <c r="L52"/>
  <c r="L51"/>
  <c r="L49"/>
  <c r="L48"/>
  <c r="L47"/>
  <c r="L46"/>
  <c r="L45"/>
  <c r="L43"/>
  <c r="L42"/>
  <c r="L41"/>
  <c r="L40"/>
  <c r="L38"/>
  <c r="L37"/>
  <c r="L35"/>
  <c r="L34"/>
  <c r="L33"/>
  <c r="L32"/>
  <c r="L31"/>
  <c r="L30"/>
  <c r="L28"/>
  <c r="L27"/>
  <c r="L25"/>
  <c r="L24"/>
  <c r="L23"/>
  <c r="L22"/>
  <c r="L21"/>
  <c r="L20"/>
  <c r="L19"/>
  <c r="L18"/>
  <c r="L17"/>
  <c r="L15"/>
  <c r="L14"/>
  <c r="L13"/>
  <c r="L12"/>
  <c r="L10"/>
  <c r="L9"/>
  <c r="K133"/>
  <c r="K132"/>
  <c r="K131"/>
  <c r="K130"/>
  <c r="K129"/>
  <c r="K128"/>
  <c r="K126"/>
  <c r="K125"/>
  <c r="K124"/>
  <c r="K123"/>
  <c r="K121"/>
  <c r="K120"/>
  <c r="K119"/>
  <c r="K118"/>
  <c r="K117"/>
  <c r="K116"/>
  <c r="K115"/>
  <c r="K114"/>
  <c r="K112"/>
  <c r="K111"/>
  <c r="K110"/>
  <c r="K109"/>
  <c r="K107"/>
  <c r="K106"/>
  <c r="K105"/>
  <c r="K103"/>
  <c r="K102"/>
  <c r="K101"/>
  <c r="K100"/>
  <c r="K99"/>
  <c r="K98"/>
  <c r="K96"/>
  <c r="K95"/>
  <c r="K94"/>
  <c r="K93"/>
  <c r="K92"/>
  <c r="K91"/>
  <c r="K89"/>
  <c r="K88"/>
  <c r="K87"/>
  <c r="K86"/>
  <c r="K84"/>
  <c r="K83"/>
  <c r="K82"/>
  <c r="K81"/>
  <c r="K80"/>
  <c r="K78"/>
  <c r="K77"/>
  <c r="K75"/>
  <c r="K74"/>
  <c r="K73"/>
  <c r="K71"/>
  <c r="K70"/>
  <c r="K69"/>
  <c r="K67"/>
  <c r="K66"/>
  <c r="K65"/>
  <c r="K64"/>
  <c r="K63"/>
  <c r="K56"/>
  <c r="K55"/>
  <c r="K54"/>
  <c r="K52"/>
  <c r="K51"/>
  <c r="K49"/>
  <c r="K48"/>
  <c r="K47"/>
  <c r="K46"/>
  <c r="K45"/>
  <c r="K43"/>
  <c r="K42"/>
  <c r="K41"/>
  <c r="K40"/>
  <c r="K38"/>
  <c r="K37"/>
  <c r="K35"/>
  <c r="K34"/>
  <c r="K33"/>
  <c r="K32"/>
  <c r="K31"/>
  <c r="K30"/>
  <c r="K28"/>
  <c r="K27"/>
  <c r="K25"/>
  <c r="K24"/>
  <c r="K23"/>
  <c r="K22"/>
  <c r="K21"/>
  <c r="K20"/>
  <c r="K19"/>
  <c r="K18"/>
  <c r="K17"/>
  <c r="K15"/>
  <c r="K14"/>
  <c r="K13"/>
  <c r="K12"/>
  <c r="K10"/>
  <c r="K9"/>
  <c r="J133"/>
  <c r="J132"/>
  <c r="J131"/>
  <c r="J130"/>
  <c r="J129"/>
  <c r="J128"/>
  <c r="J126"/>
  <c r="J125"/>
  <c r="J124"/>
  <c r="J123"/>
  <c r="J121"/>
  <c r="J120"/>
  <c r="J119"/>
  <c r="J118"/>
  <c r="J117"/>
  <c r="J116"/>
  <c r="J115"/>
  <c r="J114"/>
  <c r="J112"/>
  <c r="J111"/>
  <c r="J110"/>
  <c r="J109"/>
  <c r="J107"/>
  <c r="J106"/>
  <c r="J105"/>
  <c r="J103"/>
  <c r="J102"/>
  <c r="J101"/>
  <c r="J100"/>
  <c r="J99"/>
  <c r="J98"/>
  <c r="J96"/>
  <c r="J95"/>
  <c r="J94"/>
  <c r="J93"/>
  <c r="J92"/>
  <c r="J91"/>
  <c r="J89"/>
  <c r="J88"/>
  <c r="J87"/>
  <c r="J86"/>
  <c r="J84"/>
  <c r="J83"/>
  <c r="J82"/>
  <c r="J81"/>
  <c r="J80"/>
  <c r="J78"/>
  <c r="J77"/>
  <c r="J75"/>
  <c r="J74"/>
  <c r="J73"/>
  <c r="J71"/>
  <c r="J70"/>
  <c r="J69"/>
  <c r="J67"/>
  <c r="J66"/>
  <c r="J65"/>
  <c r="J64"/>
  <c r="J63"/>
  <c r="J56"/>
  <c r="J55"/>
  <c r="J54"/>
  <c r="J52"/>
  <c r="J51"/>
  <c r="J49"/>
  <c r="J48"/>
  <c r="J47"/>
  <c r="J46"/>
  <c r="J45"/>
  <c r="J43"/>
  <c r="J42"/>
  <c r="J41"/>
  <c r="J40"/>
  <c r="J38"/>
  <c r="J37"/>
  <c r="J35"/>
  <c r="J34"/>
  <c r="J33"/>
  <c r="J32"/>
  <c r="J31"/>
  <c r="J30"/>
  <c r="J28"/>
  <c r="J27"/>
  <c r="J25"/>
  <c r="J24"/>
  <c r="J23"/>
  <c r="J22"/>
  <c r="J21"/>
  <c r="J20"/>
  <c r="J19"/>
  <c r="J18"/>
  <c r="J17"/>
  <c r="J15"/>
  <c r="J14"/>
  <c r="J13"/>
  <c r="J12"/>
  <c r="J10"/>
  <c r="J9"/>
  <c r="I133"/>
  <c r="I132"/>
  <c r="I131"/>
  <c r="I130"/>
  <c r="I129"/>
  <c r="I128"/>
  <c r="I126"/>
  <c r="I125"/>
  <c r="I124"/>
  <c r="I123"/>
  <c r="I121"/>
  <c r="I120"/>
  <c r="I119"/>
  <c r="I118"/>
  <c r="I117"/>
  <c r="I116"/>
  <c r="I115"/>
  <c r="I114"/>
  <c r="I112"/>
  <c r="I111"/>
  <c r="I110"/>
  <c r="I109"/>
  <c r="I107"/>
  <c r="I106"/>
  <c r="I105"/>
  <c r="I103"/>
  <c r="I102"/>
  <c r="I101"/>
  <c r="I100"/>
  <c r="I99"/>
  <c r="I98"/>
  <c r="I96"/>
  <c r="I95"/>
  <c r="I94"/>
  <c r="I93"/>
  <c r="I92"/>
  <c r="I91"/>
  <c r="I89"/>
  <c r="I88"/>
  <c r="I87"/>
  <c r="I86"/>
  <c r="I84"/>
  <c r="I83"/>
  <c r="I82"/>
  <c r="I81"/>
  <c r="I80"/>
  <c r="I78"/>
  <c r="I77"/>
  <c r="I75"/>
  <c r="I74"/>
  <c r="I73"/>
  <c r="I71"/>
  <c r="I70"/>
  <c r="I69"/>
  <c r="I67"/>
  <c r="I66"/>
  <c r="I65"/>
  <c r="I64"/>
  <c r="I63"/>
  <c r="I56"/>
  <c r="I55"/>
  <c r="I54"/>
  <c r="I52"/>
  <c r="I51"/>
  <c r="I49"/>
  <c r="I48"/>
  <c r="I47"/>
  <c r="I46"/>
  <c r="I45"/>
  <c r="I43"/>
  <c r="I42"/>
  <c r="I41"/>
  <c r="I40"/>
  <c r="I38"/>
  <c r="I37"/>
  <c r="I35"/>
  <c r="I34"/>
  <c r="I33"/>
  <c r="I32"/>
  <c r="I31"/>
  <c r="I30"/>
  <c r="I28"/>
  <c r="I27"/>
  <c r="I25"/>
  <c r="I24"/>
  <c r="I23"/>
  <c r="I22"/>
  <c r="I21"/>
  <c r="I20"/>
  <c r="I19"/>
  <c r="I18"/>
  <c r="I17"/>
  <c r="I15"/>
  <c r="I14"/>
  <c r="I13"/>
  <c r="I12"/>
  <c r="I10"/>
  <c r="I9"/>
  <c r="M8"/>
  <c r="L8"/>
  <c r="K8"/>
  <c r="J8"/>
  <c r="I8"/>
  <c r="C133" l="1"/>
  <c r="D133"/>
  <c r="E133"/>
  <c r="H133" s="1"/>
  <c r="F133"/>
  <c r="G133"/>
  <c r="H128"/>
  <c r="H129"/>
  <c r="H130"/>
  <c r="H131"/>
  <c r="C126"/>
  <c r="D126"/>
  <c r="E126"/>
  <c r="H126" s="1"/>
  <c r="F126"/>
  <c r="G126"/>
  <c r="H123"/>
  <c r="H124"/>
  <c r="H125"/>
  <c r="C121"/>
  <c r="D121"/>
  <c r="E121"/>
  <c r="H121" s="1"/>
  <c r="F121"/>
  <c r="G121"/>
  <c r="H114"/>
  <c r="H115"/>
  <c r="H116"/>
  <c r="H117"/>
  <c r="H118"/>
  <c r="H119"/>
  <c r="H120"/>
  <c r="C112"/>
  <c r="D112"/>
  <c r="E112"/>
  <c r="H112" s="1"/>
  <c r="F112"/>
  <c r="G112"/>
  <c r="H109"/>
  <c r="H110"/>
  <c r="H111"/>
  <c r="C107"/>
  <c r="D107"/>
  <c r="E107"/>
  <c r="H107" s="1"/>
  <c r="F107"/>
  <c r="G107"/>
  <c r="H105"/>
  <c r="H106"/>
  <c r="C103"/>
  <c r="D103"/>
  <c r="E103"/>
  <c r="F103"/>
  <c r="G103"/>
  <c r="H98"/>
  <c r="H99"/>
  <c r="H100"/>
  <c r="H101"/>
  <c r="H102"/>
  <c r="H103"/>
  <c r="C96"/>
  <c r="D96"/>
  <c r="H96" s="1"/>
  <c r="E96"/>
  <c r="F96"/>
  <c r="G96"/>
  <c r="H91"/>
  <c r="H92"/>
  <c r="H93"/>
  <c r="H94"/>
  <c r="H95"/>
  <c r="C89"/>
  <c r="D89"/>
  <c r="H89" s="1"/>
  <c r="E89"/>
  <c r="F89"/>
  <c r="G89"/>
  <c r="H86"/>
  <c r="H87"/>
  <c r="H88"/>
  <c r="C84"/>
  <c r="D84"/>
  <c r="E84"/>
  <c r="H84" s="1"/>
  <c r="F84"/>
  <c r="G84"/>
  <c r="H80"/>
  <c r="H81"/>
  <c r="H82"/>
  <c r="H83"/>
  <c r="C78"/>
  <c r="D78"/>
  <c r="H78" s="1"/>
  <c r="E78"/>
  <c r="F78"/>
  <c r="G78"/>
  <c r="H77"/>
  <c r="C75"/>
  <c r="D75"/>
  <c r="E75"/>
  <c r="H75" s="1"/>
  <c r="F75"/>
  <c r="G75"/>
  <c r="H73"/>
  <c r="H74"/>
  <c r="C71"/>
  <c r="D71"/>
  <c r="H71" s="1"/>
  <c r="E71"/>
  <c r="F71"/>
  <c r="G71"/>
  <c r="H69"/>
  <c r="H70"/>
  <c r="C67"/>
  <c r="D67"/>
  <c r="E67"/>
  <c r="F67"/>
  <c r="G67"/>
  <c r="H63"/>
  <c r="H64"/>
  <c r="H65"/>
  <c r="H66"/>
  <c r="H67"/>
  <c r="C56"/>
  <c r="D56"/>
  <c r="H56" s="1"/>
  <c r="E56"/>
  <c r="F56"/>
  <c r="G56"/>
  <c r="H54"/>
  <c r="H55"/>
  <c r="C52"/>
  <c r="D52"/>
  <c r="E52"/>
  <c r="F52"/>
  <c r="G52"/>
  <c r="H51"/>
  <c r="H52"/>
  <c r="C49"/>
  <c r="D49"/>
  <c r="E49"/>
  <c r="F49"/>
  <c r="G49"/>
  <c r="H49" s="1"/>
  <c r="H45"/>
  <c r="H46"/>
  <c r="H47"/>
  <c r="H48"/>
  <c r="C43"/>
  <c r="D43"/>
  <c r="E43"/>
  <c r="H43" s="1"/>
  <c r="F43"/>
  <c r="G43"/>
  <c r="H40"/>
  <c r="H41"/>
  <c r="H42"/>
  <c r="C38"/>
  <c r="D38"/>
  <c r="H38" s="1"/>
  <c r="E38"/>
  <c r="F38"/>
  <c r="G38"/>
  <c r="H37"/>
  <c r="C35"/>
  <c r="D35"/>
  <c r="H35" s="1"/>
  <c r="E35"/>
  <c r="F35"/>
  <c r="G35"/>
  <c r="H30"/>
  <c r="H31"/>
  <c r="H32"/>
  <c r="H33"/>
  <c r="H34"/>
  <c r="C28"/>
  <c r="D28"/>
  <c r="E28"/>
  <c r="F28"/>
  <c r="G28"/>
  <c r="H27"/>
  <c r="H28"/>
  <c r="C25"/>
  <c r="D25"/>
  <c r="E25"/>
  <c r="F25"/>
  <c r="G25"/>
  <c r="H25" s="1"/>
  <c r="H17"/>
  <c r="H18"/>
  <c r="H19"/>
  <c r="H20"/>
  <c r="H21"/>
  <c r="H22"/>
  <c r="H23"/>
  <c r="H24"/>
  <c r="C15"/>
  <c r="D15"/>
  <c r="E15"/>
  <c r="H15" s="1"/>
  <c r="F15"/>
  <c r="G15"/>
  <c r="H12"/>
  <c r="H13"/>
  <c r="H14"/>
  <c r="C10"/>
  <c r="D10"/>
  <c r="E10"/>
  <c r="H10" s="1"/>
  <c r="F10"/>
  <c r="G10"/>
  <c r="H8"/>
  <c r="H9"/>
</calcChain>
</file>

<file path=xl/sharedStrings.xml><?xml version="1.0" encoding="utf-8"?>
<sst xmlns="http://schemas.openxmlformats.org/spreadsheetml/2006/main" count="222" uniqueCount="167">
  <si>
    <t>Não Avaliado</t>
  </si>
  <si>
    <t>Discordo Totalmente</t>
  </si>
  <si>
    <t>Discordo Parcialmente</t>
  </si>
  <si>
    <t>Concordo Parcialmente</t>
  </si>
  <si>
    <t>Unidade</t>
  </si>
  <si>
    <t>Departamento</t>
  </si>
  <si>
    <t xml:space="preserve">Escola de Arquitetura e Urbanismo
</t>
  </si>
  <si>
    <t>Departamento de Arquitetura</t>
  </si>
  <si>
    <t>Departamento De Urbanismo</t>
  </si>
  <si>
    <t>Escola de Enfermagem</t>
  </si>
  <si>
    <t>Fundamentos de Enfermagem e Admnistração</t>
  </si>
  <si>
    <t>Enfermagem Médico - Cirúrgica</t>
  </si>
  <si>
    <t xml:space="preserve">Enfermagem Materno-Infantil e Psiquiátrica </t>
  </si>
  <si>
    <t>Escola de Engenharia</t>
  </si>
  <si>
    <t>Engenharia Civil</t>
  </si>
  <si>
    <t>Engenharia Agrícola e Meio Ambiente</t>
  </si>
  <si>
    <t>Engenharia Mecânica</t>
  </si>
  <si>
    <t>Engenharia de Produção</t>
  </si>
  <si>
    <t>Engenharia Química e de Petróleo</t>
  </si>
  <si>
    <t>Desenho Técnico</t>
  </si>
  <si>
    <t>Engenharia de Telecomunicações</t>
  </si>
  <si>
    <t>Engenharia Elétrica</t>
  </si>
  <si>
    <t>Faculdade de Administração e Ciências Contábeis</t>
  </si>
  <si>
    <t>Administração</t>
  </si>
  <si>
    <t>Contabilidade</t>
  </si>
  <si>
    <t>Empreendedorismo e Gestão</t>
  </si>
  <si>
    <t>Faculdade de Economia</t>
  </si>
  <si>
    <t>Economia</t>
  </si>
  <si>
    <t>Faculdade de Educação</t>
  </si>
  <si>
    <t>Fundamentos Pedagógicos</t>
  </si>
  <si>
    <t>Sociedade, Educação e Conhecimento</t>
  </si>
  <si>
    <t>Faculdade de Farmácia</t>
  </si>
  <si>
    <t>Tecnologia Farmacêutica</t>
  </si>
  <si>
    <t>Farmácia e Administração Farmacêutica</t>
  </si>
  <si>
    <t>Bromatologia</t>
  </si>
  <si>
    <t>Faculdade de Nutrição</t>
  </si>
  <si>
    <t>Nutrição Dietética</t>
  </si>
  <si>
    <t>Nutrição Social</t>
  </si>
  <si>
    <t>Faculdade de Odontologia</t>
  </si>
  <si>
    <t>Odontoclínica</t>
  </si>
  <si>
    <t>Odontotécnica</t>
  </si>
  <si>
    <t>Faculdade de Veterinária</t>
  </si>
  <si>
    <t>Saúde Coletiva e Veterinária e Saúde Pública</t>
  </si>
  <si>
    <t>Patologia e Clínica Veterinária</t>
  </si>
  <si>
    <t xml:space="preserve">Tecnologia dos Alimentos </t>
  </si>
  <si>
    <t>Zootecnia</t>
  </si>
  <si>
    <t>Turismo</t>
  </si>
  <si>
    <t>Instituto Biomédico</t>
  </si>
  <si>
    <t>Fisiologia e Farmacologia</t>
  </si>
  <si>
    <t>Microbiologia e Parasitologia</t>
  </si>
  <si>
    <t>Morfologia</t>
  </si>
  <si>
    <t>Instituto de Arte e Comunicação Social</t>
  </si>
  <si>
    <t>Cinema e Vídeo</t>
  </si>
  <si>
    <t>Arte</t>
  </si>
  <si>
    <t>Comunicação Social</t>
  </si>
  <si>
    <t>Ciência da Informação</t>
  </si>
  <si>
    <t>Estudos Culturais e Mídia</t>
  </si>
  <si>
    <t>Instituto de Biologia</t>
  </si>
  <si>
    <t>Imunobiologia</t>
  </si>
  <si>
    <t>Neurobiologia</t>
  </si>
  <si>
    <t>Biologia Geral</t>
  </si>
  <si>
    <t>Biologia Marinha</t>
  </si>
  <si>
    <t>Biologia Celular e Molecular</t>
  </si>
  <si>
    <t>Instituto de Ciências Humanas e Filosofia</t>
  </si>
  <si>
    <t>Ciência Política</t>
  </si>
  <si>
    <t xml:space="preserve">Filosofia </t>
  </si>
  <si>
    <t>Antropologia</t>
  </si>
  <si>
    <t>Sociologia e Metodologia em Ciências Sociais</t>
  </si>
  <si>
    <t>Instituto de Computação</t>
  </si>
  <si>
    <t>Ciência da Computação</t>
  </si>
  <si>
    <t>Instituto de Educação Física</t>
  </si>
  <si>
    <t>Educação Física e Desportos</t>
  </si>
  <si>
    <t xml:space="preserve">Instituto de Estudos Comparados em Administração Institucional de Conflitos
</t>
  </si>
  <si>
    <t>Segurança Pública</t>
  </si>
  <si>
    <t>Instituto de Física</t>
  </si>
  <si>
    <t>Física</t>
  </si>
  <si>
    <t>Instituto de Geociências</t>
  </si>
  <si>
    <t>Geografia</t>
  </si>
  <si>
    <t>Análise Geo-Ambiental</t>
  </si>
  <si>
    <t>Geologia e Geofísica</t>
  </si>
  <si>
    <t>Instituto de História</t>
  </si>
  <si>
    <t>História</t>
  </si>
  <si>
    <t>Instituto de Letras</t>
  </si>
  <si>
    <t>Letras Estrangeiras e Modernas</t>
  </si>
  <si>
    <t>Letras Clássicas e Vernáculas</t>
  </si>
  <si>
    <t>Ciência da Linguagem</t>
  </si>
  <si>
    <t>Instituto de Matemática e Estatística</t>
  </si>
  <si>
    <t>Estatística</t>
  </si>
  <si>
    <t>Análise</t>
  </si>
  <si>
    <t>Geometria</t>
  </si>
  <si>
    <t>Matemática Aplicada</t>
  </si>
  <si>
    <t>Psicologia</t>
  </si>
  <si>
    <t>Instituto de Psicologia</t>
  </si>
  <si>
    <t>Instituto de Química</t>
  </si>
  <si>
    <t>Química Analítica</t>
  </si>
  <si>
    <t>Química Inorgânica</t>
  </si>
  <si>
    <t>Química Orgânica</t>
  </si>
  <si>
    <t>Físico-Química</t>
  </si>
  <si>
    <t>Geoquímica</t>
  </si>
  <si>
    <t>Instituto de Saúde Coletiva</t>
  </si>
  <si>
    <t>Epidemiologia e Bioestatística</t>
  </si>
  <si>
    <t>Planejamento em Saúde</t>
  </si>
  <si>
    <t>Psiquiatria e Saúde Mental</t>
  </si>
  <si>
    <t>Saúde em Sociedade</t>
  </si>
  <si>
    <t>Escola de Engenharia de Petrópolis</t>
  </si>
  <si>
    <t>Ciências Exatas</t>
  </si>
  <si>
    <t>Engenharia Metalúrgica</t>
  </si>
  <si>
    <t>Engenharia de Agronegócios</t>
  </si>
  <si>
    <t xml:space="preserve">Instituto de Ciências da Sociedade e Desenvolvimento Regional (Campos do Goytacazes)
</t>
  </si>
  <si>
    <t>Ciências Econômicas</t>
  </si>
  <si>
    <t>Serviço Social</t>
  </si>
  <si>
    <t>Fundamentos de Ciências da Sociedade</t>
  </si>
  <si>
    <t>Ciências Sociais</t>
  </si>
  <si>
    <t xml:space="preserve">Instituto de Ciências da Sociedade (Macaé)
</t>
  </si>
  <si>
    <t xml:space="preserve">Direito </t>
  </si>
  <si>
    <t xml:space="preserve">Instituto de Ciência e Tecnologia (Rio das Ostras)
</t>
  </si>
  <si>
    <t>Computação</t>
  </si>
  <si>
    <t>Engenharia</t>
  </si>
  <si>
    <t xml:space="preserve">Instituto de Ciências Exatas (Volta Redonda)
</t>
  </si>
  <si>
    <t xml:space="preserve">Química </t>
  </si>
  <si>
    <t>Matemática</t>
  </si>
  <si>
    <t>Administração e Administração Pública</t>
  </si>
  <si>
    <t>Direito</t>
  </si>
  <si>
    <t>Multidisciplinar</t>
  </si>
  <si>
    <t>Educação</t>
  </si>
  <si>
    <t>Geografia e Políticas Públicas</t>
  </si>
  <si>
    <t>Enfermagem</t>
  </si>
  <si>
    <t>Ciências da Natureza</t>
  </si>
  <si>
    <t>Artes e Estudos Culturais</t>
  </si>
  <si>
    <t>Ciências Básicas</t>
  </si>
  <si>
    <t>Instituto do Noroeste Fluminense de Educação Superior (Santo Antônio de Pádua)</t>
  </si>
  <si>
    <t>Ciências Humanas</t>
  </si>
  <si>
    <t>Concordo Totalmente</t>
  </si>
  <si>
    <t>UNIVERSIDADE FEDERAL FLUMINENSE</t>
  </si>
  <si>
    <t>Ciências Exatas, Biológicas e da Terra</t>
  </si>
  <si>
    <t>Faculdade de Direito</t>
  </si>
  <si>
    <t xml:space="preserve">Direito Privado </t>
  </si>
  <si>
    <t>Direito Público</t>
  </si>
  <si>
    <t>Direito Aplicado</t>
  </si>
  <si>
    <t>Direito Processual</t>
  </si>
  <si>
    <t>Patologia</t>
  </si>
  <si>
    <t>Cirurgia Geral e Especializada</t>
  </si>
  <si>
    <t>Materno-Infantil</t>
  </si>
  <si>
    <t>Medicina Clínica</t>
  </si>
  <si>
    <t>Instituto de Estudos Estratégicos</t>
  </si>
  <si>
    <t>Estudos Estratégicos e Relações Internacionais</t>
  </si>
  <si>
    <t>Escola de Serviço Social</t>
  </si>
  <si>
    <t>Valor Global:</t>
  </si>
  <si>
    <t>Total</t>
  </si>
  <si>
    <t>Desvio Padrão</t>
  </si>
  <si>
    <t>Discordo Total. Ponderado</t>
  </si>
  <si>
    <t>Discordo Parc. Ponderado</t>
  </si>
  <si>
    <t>Concordo Parc. Ponderado</t>
  </si>
  <si>
    <t>Concordo Tot. Ponderado</t>
  </si>
  <si>
    <t>Instituto de Humanidades e Saúde (Rio das Ostras)</t>
  </si>
  <si>
    <t>Faculdade de Medicina</t>
  </si>
  <si>
    <t>* A média foi calculada, atribuindo os seguintes pesos às respostas: 1 = discordo totalmente; 2 = discordo parcialmente; 3 = concordo parcialmente; 4 = concordo totalmente. O valor máximo da média é igual a 4.</t>
  </si>
  <si>
    <t>Interdisciplinar</t>
  </si>
  <si>
    <t>Instituto de Saúde de Nova Friburgo</t>
  </si>
  <si>
    <t xml:space="preserve">Instituto de Ciências Humanas e Sociais  de Volta Redonda
</t>
  </si>
  <si>
    <t>Faculdade de Turismo e Hotelaria</t>
  </si>
  <si>
    <t xml:space="preserve">Escola de Engenharia Industrial Metalúrgica de Volta Redonda
</t>
  </si>
  <si>
    <t xml:space="preserve">Instituto de Educação de Angra dos Reis
</t>
  </si>
  <si>
    <t>Média*</t>
  </si>
  <si>
    <t>Formação Específica em Fonoaudiologia</t>
  </si>
  <si>
    <t>Docentes</t>
  </si>
  <si>
    <t>Avaliação das Infraestrutura por Unidade  - 2018.1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</si>
</sst>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6" fillId="5" borderId="1" xfId="0" applyFont="1" applyFill="1" applyBorder="1" applyAlignment="1">
      <alignment wrapText="1"/>
    </xf>
    <xf numFmtId="0" fontId="9" fillId="4" borderId="0" xfId="0" applyFont="1" applyFill="1"/>
    <xf numFmtId="0" fontId="9" fillId="0" borderId="0" xfId="0" applyFont="1" applyFill="1"/>
    <xf numFmtId="0" fontId="13" fillId="0" borderId="1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4" fillId="6" borderId="1" xfId="0" applyFont="1" applyFill="1" applyBorder="1" applyAlignment="1">
      <alignment horizontal="center" wrapText="1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6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0" borderId="0" xfId="0" applyFill="1" applyBorder="1"/>
    <xf numFmtId="164" fontId="8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7" fillId="0" borderId="0" xfId="0" applyFont="1" applyFill="1" applyBorder="1" applyAlignment="1">
      <alignment wrapText="1"/>
    </xf>
    <xf numFmtId="2" fontId="0" fillId="0" borderId="0" xfId="0" applyNumberFormat="1"/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164" fontId="15" fillId="8" borderId="0" xfId="0" applyNumberFormat="1" applyFont="1" applyFill="1" applyBorder="1" applyAlignment="1">
      <alignment horizontal="center" vertical="center"/>
    </xf>
    <xf numFmtId="164" fontId="15" fillId="8" borderId="1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10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10" fillId="7" borderId="5" xfId="0" applyNumberFormat="1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164" fontId="10" fillId="7" borderId="5" xfId="0" applyNumberFormat="1" applyFont="1" applyFill="1" applyBorder="1" applyAlignment="1">
      <alignment horizontal="center" vertical="center" wrapText="1"/>
    </xf>
    <xf numFmtId="164" fontId="10" fillId="7" borderId="6" xfId="0" applyNumberFormat="1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3">
    <cellStyle name="Hyperlink" xfId="1" builtinId="8" hidden="1"/>
    <cellStyle name="Hyperlink seguido" xfId="2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855570</xdr:colOff>
      <xdr:row>0</xdr:row>
      <xdr:rowOff>50426</xdr:rowOff>
    </xdr:from>
    <xdr:to>
      <xdr:col>4</xdr:col>
      <xdr:colOff>765870</xdr:colOff>
      <xdr:row>1</xdr:row>
      <xdr:rowOff>168087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79335" y="50426"/>
          <a:ext cx="851595" cy="35298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J213"/>
  <sheetViews>
    <sheetView tabSelected="1" zoomScale="80" zoomScaleNormal="80" workbookViewId="0">
      <pane xSplit="1" ySplit="7" topLeftCell="B8" activePane="bottomRight" state="frozenSplit"/>
      <selection pane="topRight" activeCell="B1" sqref="B1"/>
      <selection pane="bottomLeft" activeCell="A6" sqref="A6"/>
      <selection pane="bottomRight" activeCell="A5" sqref="A5:A6"/>
    </sheetView>
  </sheetViews>
  <sheetFormatPr defaultColWidth="8.85546875" defaultRowHeight="15"/>
  <cols>
    <col min="1" max="1" width="22" style="2" customWidth="1"/>
    <col min="2" max="2" width="30" style="5" customWidth="1"/>
    <col min="3" max="3" width="11.42578125" style="1" customWidth="1"/>
    <col min="4" max="4" width="14.140625" style="11" customWidth="1"/>
    <col min="5" max="5" width="15.28515625" style="11" customWidth="1"/>
    <col min="6" max="6" width="15" style="11" customWidth="1"/>
    <col min="7" max="7" width="13.140625" style="11" customWidth="1"/>
    <col min="8" max="8" width="11.85546875" style="21" customWidth="1"/>
    <col min="9" max="9" width="17.42578125" style="1" customWidth="1"/>
    <col min="10" max="10" width="13" style="1" customWidth="1"/>
    <col min="11" max="11" width="14" style="1" customWidth="1"/>
    <col min="12" max="12" width="14.7109375" style="1" customWidth="1"/>
    <col min="13" max="13" width="10.28515625" style="21" customWidth="1"/>
    <col min="14" max="14" width="10.140625" style="27" customWidth="1"/>
    <col min="15" max="15" width="13.140625" style="39" customWidth="1"/>
    <col min="16" max="16" width="7" customWidth="1"/>
    <col min="17" max="17" width="7.28515625" style="32" customWidth="1"/>
    <col min="18" max="18" width="5.42578125" customWidth="1"/>
    <col min="19" max="19" width="5" customWidth="1"/>
  </cols>
  <sheetData>
    <row r="1" spans="1:868" ht="18.75" customHeight="1">
      <c r="A1" s="71" t="s">
        <v>133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  <c r="Q1" s="29"/>
    </row>
    <row r="2" spans="1:868" ht="1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  <c r="Q2" s="29"/>
    </row>
    <row r="3" spans="1:868" ht="21.75" customHeight="1">
      <c r="A3" s="75" t="s">
        <v>166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/>
      <c r="Q3" s="29"/>
    </row>
    <row r="4" spans="1:868" ht="21.75" customHeight="1">
      <c r="A4" s="51" t="s">
        <v>165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Q4" s="29"/>
    </row>
    <row r="5" spans="1:868" s="8" customFormat="1" ht="15.75" customHeight="1">
      <c r="A5" s="87" t="s">
        <v>4</v>
      </c>
      <c r="B5" s="89" t="s">
        <v>5</v>
      </c>
      <c r="C5" s="77" t="s">
        <v>0</v>
      </c>
      <c r="D5" s="77" t="s">
        <v>1</v>
      </c>
      <c r="E5" s="77" t="s">
        <v>2</v>
      </c>
      <c r="F5" s="77" t="s">
        <v>3</v>
      </c>
      <c r="G5" s="77" t="s">
        <v>132</v>
      </c>
      <c r="H5" s="77" t="s">
        <v>148</v>
      </c>
      <c r="I5" s="77" t="s">
        <v>150</v>
      </c>
      <c r="J5" s="77" t="s">
        <v>151</v>
      </c>
      <c r="K5" s="77" t="s">
        <v>152</v>
      </c>
      <c r="L5" s="77" t="s">
        <v>153</v>
      </c>
      <c r="M5" s="77" t="s">
        <v>148</v>
      </c>
      <c r="N5" s="83" t="s">
        <v>163</v>
      </c>
      <c r="O5" s="85" t="s">
        <v>149</v>
      </c>
      <c r="P5" s="9"/>
      <c r="Q5" s="30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</row>
    <row r="6" spans="1:868" s="8" customFormat="1" ht="29.25" customHeight="1">
      <c r="A6" s="88"/>
      <c r="B6" s="90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84"/>
      <c r="O6" s="86"/>
      <c r="P6" s="9"/>
      <c r="Q6" s="3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</row>
    <row r="7" spans="1:868" ht="18" customHeight="1">
      <c r="A7" s="73" t="s">
        <v>147</v>
      </c>
      <c r="B7" s="74"/>
      <c r="C7" s="22"/>
      <c r="D7" s="22"/>
      <c r="E7" s="22"/>
      <c r="F7" s="22"/>
      <c r="G7" s="22"/>
      <c r="H7" s="18"/>
      <c r="I7" s="22"/>
      <c r="J7" s="22"/>
      <c r="K7" s="22"/>
      <c r="L7" s="22"/>
      <c r="M7" s="47"/>
      <c r="N7" s="24"/>
      <c r="O7" s="38"/>
      <c r="Q7" s="31"/>
    </row>
    <row r="8" spans="1:868" ht="22.5" customHeight="1">
      <c r="A8" s="55" t="s">
        <v>6</v>
      </c>
      <c r="B8" s="3" t="s">
        <v>7</v>
      </c>
      <c r="C8" s="44">
        <v>5</v>
      </c>
      <c r="D8" s="44">
        <v>9</v>
      </c>
      <c r="E8" s="44">
        <v>17</v>
      </c>
      <c r="F8" s="44">
        <v>21</v>
      </c>
      <c r="G8" s="44">
        <v>20</v>
      </c>
      <c r="H8" s="10">
        <f>SUM(D8:G8)</f>
        <v>67</v>
      </c>
      <c r="I8" s="44">
        <f>D8*1</f>
        <v>9</v>
      </c>
      <c r="J8" s="44">
        <f>E8*2</f>
        <v>34</v>
      </c>
      <c r="K8" s="44">
        <f>F8*3</f>
        <v>63</v>
      </c>
      <c r="L8" s="44">
        <f>G8*4</f>
        <v>80</v>
      </c>
      <c r="M8" s="48">
        <f>SUM(I8:L8)</f>
        <v>186</v>
      </c>
      <c r="N8" s="26">
        <f>M8/H8</f>
        <v>2.7761194029850746</v>
      </c>
      <c r="O8" s="66">
        <f>SQRT((((1-N10)^2)*D10+((2-N10)^2)*E10+((3-N10)^2)*F10+((4-N10)^2)*G10)/H10)</f>
        <v>1.0243646170065355</v>
      </c>
    </row>
    <row r="9" spans="1:868" ht="23.25" customHeight="1">
      <c r="A9" s="55"/>
      <c r="B9" s="3" t="s">
        <v>8</v>
      </c>
      <c r="C9" s="44">
        <v>1</v>
      </c>
      <c r="D9" s="44">
        <v>8</v>
      </c>
      <c r="E9" s="44">
        <v>10</v>
      </c>
      <c r="F9" s="44">
        <v>17</v>
      </c>
      <c r="G9" s="44">
        <v>12</v>
      </c>
      <c r="H9" s="10">
        <f>SUM(D9:G9)</f>
        <v>47</v>
      </c>
      <c r="I9" s="44">
        <f>D9*1</f>
        <v>8</v>
      </c>
      <c r="J9" s="44">
        <f t="shared" ref="J9:J10" si="0">E9*2</f>
        <v>20</v>
      </c>
      <c r="K9" s="44">
        <f t="shared" ref="K9:K10" si="1">F9*3</f>
        <v>51</v>
      </c>
      <c r="L9" s="44">
        <f t="shared" ref="L9:L10" si="2">G9*4</f>
        <v>48</v>
      </c>
      <c r="M9" s="48">
        <f t="shared" ref="M9:M10" si="3">SUM(I9:L9)</f>
        <v>127</v>
      </c>
      <c r="N9" s="26">
        <f t="shared" ref="N9:N10" si="4">M9/H9</f>
        <v>2.7021276595744679</v>
      </c>
      <c r="O9" s="67"/>
    </row>
    <row r="10" spans="1:868" s="6" customFormat="1" ht="15.75" customHeight="1">
      <c r="A10" s="55"/>
      <c r="B10" s="12" t="s">
        <v>148</v>
      </c>
      <c r="C10" s="13">
        <f>SUM(C8:C9)</f>
        <v>6</v>
      </c>
      <c r="D10" s="13">
        <f>SUM(D8:D9)</f>
        <v>17</v>
      </c>
      <c r="E10" s="13">
        <f>SUM(E8:E9)</f>
        <v>27</v>
      </c>
      <c r="F10" s="13">
        <f>SUM(F8:F9)</f>
        <v>38</v>
      </c>
      <c r="G10" s="13">
        <f>SUM(G8:G9)</f>
        <v>32</v>
      </c>
      <c r="H10" s="13">
        <f>SUM(D10:G10)</f>
        <v>114</v>
      </c>
      <c r="I10" s="45">
        <f>D10*1</f>
        <v>17</v>
      </c>
      <c r="J10" s="45">
        <f t="shared" si="0"/>
        <v>54</v>
      </c>
      <c r="K10" s="45">
        <f t="shared" si="1"/>
        <v>114</v>
      </c>
      <c r="L10" s="45">
        <f t="shared" si="2"/>
        <v>128</v>
      </c>
      <c r="M10" s="28">
        <f t="shared" si="3"/>
        <v>313</v>
      </c>
      <c r="N10" s="25">
        <f t="shared" si="4"/>
        <v>2.7456140350877192</v>
      </c>
      <c r="O10" s="68"/>
      <c r="Q10" s="37"/>
    </row>
    <row r="11" spans="1:868" ht="14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Q11" s="29"/>
    </row>
    <row r="12" spans="1:868" ht="30" customHeight="1">
      <c r="A12" s="57" t="s">
        <v>9</v>
      </c>
      <c r="B12" s="3" t="s">
        <v>10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19">
        <f>SUM(D12:G12)</f>
        <v>0</v>
      </c>
      <c r="I12" s="44">
        <f t="shared" ref="I12:I15" si="5">D12*1</f>
        <v>0</v>
      </c>
      <c r="J12" s="44">
        <f t="shared" ref="J12:J15" si="6">E12*2</f>
        <v>0</v>
      </c>
      <c r="K12" s="44">
        <f t="shared" ref="K12:K15" si="7">F12*3</f>
        <v>0</v>
      </c>
      <c r="L12" s="44">
        <f t="shared" ref="L12:L15" si="8">G12*4</f>
        <v>0</v>
      </c>
      <c r="M12" s="48">
        <f t="shared" ref="M12:M15" si="9">SUM(I12:L12)</f>
        <v>0</v>
      </c>
      <c r="N12" s="26">
        <v>0</v>
      </c>
      <c r="O12" s="59">
        <f>SQRT((((1-N15)^2)*D15+((2-N15)^2)*E15+((3-N15)^2)*F15+((4-N15)^2)*G15)/H15)</f>
        <v>0.95379359518829976</v>
      </c>
      <c r="Q12" s="33"/>
      <c r="T12" s="36"/>
    </row>
    <row r="13" spans="1:868" ht="24" customHeight="1">
      <c r="A13" s="57"/>
      <c r="B13" s="3" t="s">
        <v>11</v>
      </c>
      <c r="C13" s="44">
        <v>0</v>
      </c>
      <c r="D13" s="44">
        <v>1</v>
      </c>
      <c r="E13" s="44">
        <v>6</v>
      </c>
      <c r="F13" s="44">
        <v>2</v>
      </c>
      <c r="G13" s="44">
        <v>3</v>
      </c>
      <c r="H13" s="19">
        <f>SUM(D13:G13)</f>
        <v>12</v>
      </c>
      <c r="I13" s="44">
        <f t="shared" si="5"/>
        <v>1</v>
      </c>
      <c r="J13" s="44">
        <f t="shared" si="6"/>
        <v>12</v>
      </c>
      <c r="K13" s="44">
        <f t="shared" si="7"/>
        <v>6</v>
      </c>
      <c r="L13" s="44">
        <f t="shared" si="8"/>
        <v>12</v>
      </c>
      <c r="M13" s="48">
        <f t="shared" si="9"/>
        <v>31</v>
      </c>
      <c r="N13" s="26">
        <f t="shared" ref="N13:N77" si="10">M13/H13</f>
        <v>2.5833333333333335</v>
      </c>
      <c r="O13" s="59"/>
      <c r="Q13" s="33"/>
    </row>
    <row r="14" spans="1:868" ht="30.75" customHeight="1">
      <c r="A14" s="57"/>
      <c r="B14" s="3" t="s">
        <v>12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19">
        <f>SUM(D14:G14)</f>
        <v>0</v>
      </c>
      <c r="I14" s="44">
        <f t="shared" si="5"/>
        <v>0</v>
      </c>
      <c r="J14" s="44">
        <f t="shared" si="6"/>
        <v>0</v>
      </c>
      <c r="K14" s="44">
        <f t="shared" si="7"/>
        <v>0</v>
      </c>
      <c r="L14" s="44">
        <f t="shared" si="8"/>
        <v>0</v>
      </c>
      <c r="M14" s="48">
        <f t="shared" si="9"/>
        <v>0</v>
      </c>
      <c r="N14" s="26">
        <v>0</v>
      </c>
      <c r="O14" s="59"/>
      <c r="Q14" s="33"/>
    </row>
    <row r="15" spans="1:868" ht="17.25" customHeight="1">
      <c r="A15" s="57"/>
      <c r="B15" s="12" t="s">
        <v>148</v>
      </c>
      <c r="C15" s="13">
        <f>SUM(C12:C14)</f>
        <v>0</v>
      </c>
      <c r="D15" s="13">
        <f>SUM(D12:D14)</f>
        <v>1</v>
      </c>
      <c r="E15" s="13">
        <f>SUM(E12:E14)</f>
        <v>6</v>
      </c>
      <c r="F15" s="13">
        <f>SUM(F12:F14)</f>
        <v>2</v>
      </c>
      <c r="G15" s="13">
        <f>SUM(G12:G14)</f>
        <v>3</v>
      </c>
      <c r="H15" s="13">
        <f>SUM(D15:G15)</f>
        <v>12</v>
      </c>
      <c r="I15" s="45">
        <f t="shared" si="5"/>
        <v>1</v>
      </c>
      <c r="J15" s="45">
        <f t="shared" si="6"/>
        <v>12</v>
      </c>
      <c r="K15" s="45">
        <f t="shared" si="7"/>
        <v>6</v>
      </c>
      <c r="L15" s="45">
        <f t="shared" si="8"/>
        <v>12</v>
      </c>
      <c r="M15" s="28">
        <f t="shared" si="9"/>
        <v>31</v>
      </c>
      <c r="N15" s="25">
        <f t="shared" si="10"/>
        <v>2.5833333333333335</v>
      </c>
      <c r="O15" s="59"/>
      <c r="Q15" s="33"/>
    </row>
    <row r="16" spans="1:868" ht="13.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Q16" s="29"/>
    </row>
    <row r="17" spans="1:17" ht="15" customHeight="1">
      <c r="A17" s="57" t="s">
        <v>13</v>
      </c>
      <c r="B17" s="4" t="s">
        <v>14</v>
      </c>
      <c r="C17" s="44">
        <v>4</v>
      </c>
      <c r="D17" s="44">
        <v>0</v>
      </c>
      <c r="E17" s="44">
        <v>5</v>
      </c>
      <c r="F17" s="44">
        <v>12</v>
      </c>
      <c r="G17" s="44">
        <v>15</v>
      </c>
      <c r="H17" s="10">
        <f t="shared" ref="H17:H25" si="11">SUM(D17:G17)</f>
        <v>32</v>
      </c>
      <c r="I17" s="44">
        <f t="shared" ref="I17:I80" si="12">D17*1</f>
        <v>0</v>
      </c>
      <c r="J17" s="44">
        <f t="shared" ref="J17:J25" si="13">E17*2</f>
        <v>10</v>
      </c>
      <c r="K17" s="44">
        <f t="shared" ref="K17:K25" si="14">F17*3</f>
        <v>36</v>
      </c>
      <c r="L17" s="44">
        <f t="shared" ref="L17:L25" si="15">G17*4</f>
        <v>60</v>
      </c>
      <c r="M17" s="48">
        <f t="shared" ref="M17:M25" si="16">SUM(I17:L17)</f>
        <v>106</v>
      </c>
      <c r="N17" s="26">
        <f t="shared" si="10"/>
        <v>3.3125</v>
      </c>
      <c r="O17" s="59">
        <f>SQRT((((1-N25)^2)*D25+((2-N25)^2)*E25+((3-N25)^2)*F25+((4-N25)^2)*G25)/H25)</f>
        <v>0.90443885709375349</v>
      </c>
    </row>
    <row r="18" spans="1:17" ht="15" customHeight="1">
      <c r="A18" s="57"/>
      <c r="B18" s="40" t="s">
        <v>15</v>
      </c>
      <c r="C18" s="44">
        <v>1</v>
      </c>
      <c r="D18" s="44">
        <v>3</v>
      </c>
      <c r="E18" s="44">
        <v>8</v>
      </c>
      <c r="F18" s="44">
        <v>21</v>
      </c>
      <c r="G18" s="44">
        <v>15</v>
      </c>
      <c r="H18" s="10">
        <f t="shared" si="11"/>
        <v>47</v>
      </c>
      <c r="I18" s="44">
        <f t="shared" si="12"/>
        <v>3</v>
      </c>
      <c r="J18" s="44">
        <f t="shared" si="13"/>
        <v>16</v>
      </c>
      <c r="K18" s="44">
        <f t="shared" si="14"/>
        <v>63</v>
      </c>
      <c r="L18" s="44">
        <f t="shared" si="15"/>
        <v>60</v>
      </c>
      <c r="M18" s="48">
        <f t="shared" si="16"/>
        <v>142</v>
      </c>
      <c r="N18" s="26">
        <f t="shared" si="10"/>
        <v>3.021276595744681</v>
      </c>
      <c r="O18" s="59"/>
    </row>
    <row r="19" spans="1:17" ht="15" customHeight="1">
      <c r="A19" s="57"/>
      <c r="B19" s="4" t="s">
        <v>16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10">
        <f t="shared" si="11"/>
        <v>0</v>
      </c>
      <c r="I19" s="44">
        <f t="shared" si="12"/>
        <v>0</v>
      </c>
      <c r="J19" s="44">
        <f t="shared" si="13"/>
        <v>0</v>
      </c>
      <c r="K19" s="44">
        <f t="shared" si="14"/>
        <v>0</v>
      </c>
      <c r="L19" s="44">
        <f t="shared" si="15"/>
        <v>0</v>
      </c>
      <c r="M19" s="48">
        <f t="shared" si="16"/>
        <v>0</v>
      </c>
      <c r="N19" s="26">
        <v>0</v>
      </c>
      <c r="O19" s="59"/>
    </row>
    <row r="20" spans="1:17" ht="15" customHeight="1">
      <c r="A20" s="57"/>
      <c r="B20" s="4" t="s">
        <v>17</v>
      </c>
      <c r="C20" s="44">
        <v>8</v>
      </c>
      <c r="D20" s="44">
        <v>4</v>
      </c>
      <c r="E20" s="44">
        <v>6</v>
      </c>
      <c r="F20" s="44">
        <v>13</v>
      </c>
      <c r="G20" s="44">
        <v>17</v>
      </c>
      <c r="H20" s="10">
        <f t="shared" si="11"/>
        <v>40</v>
      </c>
      <c r="I20" s="44">
        <f t="shared" si="12"/>
        <v>4</v>
      </c>
      <c r="J20" s="44">
        <f t="shared" si="13"/>
        <v>12</v>
      </c>
      <c r="K20" s="44">
        <f t="shared" si="14"/>
        <v>39</v>
      </c>
      <c r="L20" s="44">
        <f t="shared" si="15"/>
        <v>68</v>
      </c>
      <c r="M20" s="48">
        <f t="shared" si="16"/>
        <v>123</v>
      </c>
      <c r="N20" s="26">
        <f t="shared" si="10"/>
        <v>3.0750000000000002</v>
      </c>
      <c r="O20" s="59"/>
    </row>
    <row r="21" spans="1:17" ht="15" customHeight="1">
      <c r="A21" s="57"/>
      <c r="B21" s="40" t="s">
        <v>18</v>
      </c>
      <c r="C21" s="44">
        <v>0</v>
      </c>
      <c r="D21" s="44">
        <v>0</v>
      </c>
      <c r="E21" s="44">
        <v>3</v>
      </c>
      <c r="F21" s="44">
        <v>12</v>
      </c>
      <c r="G21" s="44">
        <v>9</v>
      </c>
      <c r="H21" s="10">
        <f t="shared" si="11"/>
        <v>24</v>
      </c>
      <c r="I21" s="44">
        <f t="shared" si="12"/>
        <v>0</v>
      </c>
      <c r="J21" s="44">
        <f t="shared" si="13"/>
        <v>6</v>
      </c>
      <c r="K21" s="44">
        <f t="shared" si="14"/>
        <v>36</v>
      </c>
      <c r="L21" s="44">
        <f t="shared" si="15"/>
        <v>36</v>
      </c>
      <c r="M21" s="48">
        <f t="shared" si="16"/>
        <v>78</v>
      </c>
      <c r="N21" s="26">
        <f t="shared" si="10"/>
        <v>3.25</v>
      </c>
      <c r="O21" s="59"/>
    </row>
    <row r="22" spans="1:17" ht="15" customHeight="1">
      <c r="A22" s="57"/>
      <c r="B22" s="4" t="s">
        <v>19</v>
      </c>
      <c r="C22" s="44">
        <v>2</v>
      </c>
      <c r="D22" s="44">
        <v>0</v>
      </c>
      <c r="E22" s="44">
        <v>0</v>
      </c>
      <c r="F22" s="44">
        <v>2</v>
      </c>
      <c r="G22" s="44">
        <v>8</v>
      </c>
      <c r="H22" s="10">
        <f t="shared" si="11"/>
        <v>10</v>
      </c>
      <c r="I22" s="44">
        <f t="shared" si="12"/>
        <v>0</v>
      </c>
      <c r="J22" s="44">
        <f t="shared" si="13"/>
        <v>0</v>
      </c>
      <c r="K22" s="44">
        <f t="shared" si="14"/>
        <v>6</v>
      </c>
      <c r="L22" s="44">
        <f t="shared" si="15"/>
        <v>32</v>
      </c>
      <c r="M22" s="48">
        <f t="shared" si="16"/>
        <v>38</v>
      </c>
      <c r="N22" s="26">
        <f t="shared" si="10"/>
        <v>3.8</v>
      </c>
      <c r="O22" s="59"/>
    </row>
    <row r="23" spans="1:17" ht="15" customHeight="1">
      <c r="A23" s="57"/>
      <c r="B23" s="40" t="s">
        <v>20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10">
        <f t="shared" si="11"/>
        <v>0</v>
      </c>
      <c r="I23" s="44">
        <f t="shared" si="12"/>
        <v>0</v>
      </c>
      <c r="J23" s="44">
        <f t="shared" si="13"/>
        <v>0</v>
      </c>
      <c r="K23" s="44">
        <f t="shared" si="14"/>
        <v>0</v>
      </c>
      <c r="L23" s="44">
        <f t="shared" si="15"/>
        <v>0</v>
      </c>
      <c r="M23" s="48">
        <f t="shared" si="16"/>
        <v>0</v>
      </c>
      <c r="N23" s="26">
        <v>0</v>
      </c>
      <c r="O23" s="59"/>
    </row>
    <row r="24" spans="1:17" ht="15" customHeight="1">
      <c r="A24" s="57"/>
      <c r="B24" s="4" t="s">
        <v>21</v>
      </c>
      <c r="C24" s="44">
        <v>2</v>
      </c>
      <c r="D24" s="44">
        <v>7</v>
      </c>
      <c r="E24" s="44">
        <v>8</v>
      </c>
      <c r="F24" s="44">
        <v>16</v>
      </c>
      <c r="G24" s="44">
        <v>15</v>
      </c>
      <c r="H24" s="10">
        <f t="shared" si="11"/>
        <v>46</v>
      </c>
      <c r="I24" s="44">
        <f t="shared" si="12"/>
        <v>7</v>
      </c>
      <c r="J24" s="44">
        <f t="shared" si="13"/>
        <v>16</v>
      </c>
      <c r="K24" s="44">
        <f t="shared" si="14"/>
        <v>48</v>
      </c>
      <c r="L24" s="44">
        <f t="shared" si="15"/>
        <v>60</v>
      </c>
      <c r="M24" s="48">
        <f t="shared" si="16"/>
        <v>131</v>
      </c>
      <c r="N24" s="26">
        <f t="shared" si="10"/>
        <v>2.847826086956522</v>
      </c>
      <c r="O24" s="59"/>
    </row>
    <row r="25" spans="1:17">
      <c r="A25" s="57"/>
      <c r="B25" s="12" t="s">
        <v>148</v>
      </c>
      <c r="C25" s="13">
        <f>SUM(C17:C24)</f>
        <v>17</v>
      </c>
      <c r="D25" s="13">
        <f>SUM(D17:D24)</f>
        <v>14</v>
      </c>
      <c r="E25" s="13">
        <f>SUM(E17:E24)</f>
        <v>30</v>
      </c>
      <c r="F25" s="13">
        <f>SUM(F17:F24)</f>
        <v>76</v>
      </c>
      <c r="G25" s="13">
        <f>SUM(G17:G24)</f>
        <v>79</v>
      </c>
      <c r="H25" s="13">
        <f t="shared" si="11"/>
        <v>199</v>
      </c>
      <c r="I25" s="45">
        <f t="shared" si="12"/>
        <v>14</v>
      </c>
      <c r="J25" s="45">
        <f t="shared" si="13"/>
        <v>60</v>
      </c>
      <c r="K25" s="45">
        <f t="shared" si="14"/>
        <v>228</v>
      </c>
      <c r="L25" s="45">
        <f t="shared" si="15"/>
        <v>316</v>
      </c>
      <c r="M25" s="28">
        <f t="shared" si="16"/>
        <v>618</v>
      </c>
      <c r="N25" s="25">
        <f t="shared" si="10"/>
        <v>3.1055276381909547</v>
      </c>
      <c r="O25" s="59"/>
    </row>
    <row r="26" spans="1:17" ht="15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Q26" s="29"/>
    </row>
    <row r="27" spans="1:17" ht="15.75" customHeight="1">
      <c r="A27" s="55" t="s">
        <v>104</v>
      </c>
      <c r="B27" s="4" t="s">
        <v>17</v>
      </c>
      <c r="C27" s="44">
        <v>0</v>
      </c>
      <c r="D27" s="44">
        <v>0</v>
      </c>
      <c r="E27" s="44">
        <v>2</v>
      </c>
      <c r="F27" s="44">
        <v>6</v>
      </c>
      <c r="G27" s="44">
        <v>4</v>
      </c>
      <c r="H27" s="44">
        <f>SUM(D27:G27)</f>
        <v>12</v>
      </c>
      <c r="I27" s="44">
        <f t="shared" si="12"/>
        <v>0</v>
      </c>
      <c r="J27" s="44">
        <f t="shared" ref="J27:J28" si="17">E27*2</f>
        <v>4</v>
      </c>
      <c r="K27" s="44">
        <f t="shared" ref="K27:K28" si="18">F27*3</f>
        <v>18</v>
      </c>
      <c r="L27" s="44">
        <f t="shared" ref="L27:L28" si="19">G27*4</f>
        <v>16</v>
      </c>
      <c r="M27" s="48">
        <f t="shared" ref="M27:M28" si="20">SUM(I27:L27)</f>
        <v>38</v>
      </c>
      <c r="N27" s="26">
        <f t="shared" si="10"/>
        <v>3.1666666666666665</v>
      </c>
      <c r="O27" s="59">
        <f>SQRT((((1-N28)^2)*D28+((2-N28)^2)*E28+((3-N28)^2)*F28+((4-N28)^2)*G28)/H28)</f>
        <v>0.68718427093627676</v>
      </c>
    </row>
    <row r="28" spans="1:17">
      <c r="A28" s="55"/>
      <c r="B28" s="12" t="s">
        <v>148</v>
      </c>
      <c r="C28" s="14">
        <f>SUM(C27)</f>
        <v>0</v>
      </c>
      <c r="D28" s="14">
        <f>SUM(D27)</f>
        <v>0</v>
      </c>
      <c r="E28" s="14">
        <f>SUM(E27)</f>
        <v>2</v>
      </c>
      <c r="F28" s="14">
        <f>SUM(F27)</f>
        <v>6</v>
      </c>
      <c r="G28" s="14">
        <f>SUM(G27)</f>
        <v>4</v>
      </c>
      <c r="H28" s="14">
        <f>SUM(D28:G28)</f>
        <v>12</v>
      </c>
      <c r="I28" s="45">
        <f t="shared" si="12"/>
        <v>0</v>
      </c>
      <c r="J28" s="45">
        <f t="shared" si="17"/>
        <v>4</v>
      </c>
      <c r="K28" s="45">
        <f t="shared" si="18"/>
        <v>18</v>
      </c>
      <c r="L28" s="45">
        <f t="shared" si="19"/>
        <v>16</v>
      </c>
      <c r="M28" s="28">
        <f t="shared" si="20"/>
        <v>38</v>
      </c>
      <c r="N28" s="25">
        <f t="shared" si="10"/>
        <v>3.1666666666666665</v>
      </c>
      <c r="O28" s="59"/>
    </row>
    <row r="29" spans="1:17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5"/>
      <c r="Q29" s="29"/>
    </row>
    <row r="30" spans="1:17" ht="15" customHeight="1">
      <c r="A30" s="60" t="s">
        <v>161</v>
      </c>
      <c r="B30" s="3" t="s">
        <v>105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3">
        <f t="shared" ref="H30:H35" si="21">SUM(D30:G30)</f>
        <v>0</v>
      </c>
      <c r="I30" s="44">
        <f t="shared" si="12"/>
        <v>0</v>
      </c>
      <c r="J30" s="44">
        <f t="shared" ref="J30:J35" si="22">E30*2</f>
        <v>0</v>
      </c>
      <c r="K30" s="44">
        <f t="shared" ref="K30:K35" si="23">F30*3</f>
        <v>0</v>
      </c>
      <c r="L30" s="44">
        <f t="shared" ref="L30:L35" si="24">G30*4</f>
        <v>0</v>
      </c>
      <c r="M30" s="48">
        <f t="shared" ref="M30:M35" si="25">SUM(I30:L30)</f>
        <v>0</v>
      </c>
      <c r="N30" s="26">
        <v>0</v>
      </c>
      <c r="O30" s="66">
        <f>SQRT((((1-N35)^2)*D35+((2-N35)^2)*E35+((3-N35)^2)*F35+((4-N35)^2)*G35)/H35)</f>
        <v>0.74868897704378146</v>
      </c>
    </row>
    <row r="31" spans="1:17" ht="15" customHeight="1">
      <c r="A31" s="61"/>
      <c r="B31" s="3" t="s">
        <v>106</v>
      </c>
      <c r="C31" s="44">
        <v>3</v>
      </c>
      <c r="D31" s="44">
        <v>3</v>
      </c>
      <c r="E31" s="44">
        <v>4</v>
      </c>
      <c r="F31" s="44">
        <v>13</v>
      </c>
      <c r="G31" s="44">
        <v>37</v>
      </c>
      <c r="H31" s="43">
        <f t="shared" si="21"/>
        <v>57</v>
      </c>
      <c r="I31" s="44">
        <f t="shared" si="12"/>
        <v>3</v>
      </c>
      <c r="J31" s="44">
        <f t="shared" si="22"/>
        <v>8</v>
      </c>
      <c r="K31" s="44">
        <f t="shared" si="23"/>
        <v>39</v>
      </c>
      <c r="L31" s="44">
        <f t="shared" si="24"/>
        <v>148</v>
      </c>
      <c r="M31" s="48">
        <f t="shared" si="25"/>
        <v>198</v>
      </c>
      <c r="N31" s="26">
        <f t="shared" si="10"/>
        <v>3.4736842105263159</v>
      </c>
      <c r="O31" s="67"/>
    </row>
    <row r="32" spans="1:17" ht="15" customHeight="1">
      <c r="A32" s="61"/>
      <c r="B32" s="3" t="s">
        <v>107</v>
      </c>
      <c r="C32" s="44">
        <v>0</v>
      </c>
      <c r="D32" s="44">
        <v>1</v>
      </c>
      <c r="E32" s="44">
        <v>2</v>
      </c>
      <c r="F32" s="44">
        <v>8</v>
      </c>
      <c r="G32" s="44">
        <v>13</v>
      </c>
      <c r="H32" s="43">
        <f t="shared" si="21"/>
        <v>24</v>
      </c>
      <c r="I32" s="44">
        <f t="shared" si="12"/>
        <v>1</v>
      </c>
      <c r="J32" s="44">
        <f t="shared" si="22"/>
        <v>4</v>
      </c>
      <c r="K32" s="44">
        <f t="shared" si="23"/>
        <v>24</v>
      </c>
      <c r="L32" s="44">
        <f t="shared" si="24"/>
        <v>52</v>
      </c>
      <c r="M32" s="48">
        <f t="shared" si="25"/>
        <v>81</v>
      </c>
      <c r="N32" s="26">
        <f t="shared" si="10"/>
        <v>3.375</v>
      </c>
      <c r="O32" s="67"/>
    </row>
    <row r="33" spans="1:17" ht="15" customHeight="1">
      <c r="A33" s="61"/>
      <c r="B33" s="3" t="s">
        <v>17</v>
      </c>
      <c r="C33" s="44">
        <v>0</v>
      </c>
      <c r="D33" s="44">
        <v>0</v>
      </c>
      <c r="E33" s="44">
        <v>2</v>
      </c>
      <c r="F33" s="44">
        <v>18</v>
      </c>
      <c r="G33" s="44">
        <v>16</v>
      </c>
      <c r="H33" s="43">
        <f t="shared" si="21"/>
        <v>36</v>
      </c>
      <c r="I33" s="44">
        <f t="shared" si="12"/>
        <v>0</v>
      </c>
      <c r="J33" s="44">
        <f t="shared" si="22"/>
        <v>4</v>
      </c>
      <c r="K33" s="44">
        <f t="shared" si="23"/>
        <v>54</v>
      </c>
      <c r="L33" s="44">
        <f t="shared" si="24"/>
        <v>64</v>
      </c>
      <c r="M33" s="48">
        <f t="shared" si="25"/>
        <v>122</v>
      </c>
      <c r="N33" s="26">
        <f t="shared" si="10"/>
        <v>3.3888888888888888</v>
      </c>
      <c r="O33" s="67"/>
    </row>
    <row r="34" spans="1:17" ht="15" customHeight="1">
      <c r="A34" s="61"/>
      <c r="B34" s="3" t="s">
        <v>16</v>
      </c>
      <c r="C34" s="44">
        <v>0</v>
      </c>
      <c r="D34" s="44">
        <v>0</v>
      </c>
      <c r="E34" s="44">
        <v>2</v>
      </c>
      <c r="F34" s="44">
        <v>5</v>
      </c>
      <c r="G34" s="44">
        <v>17</v>
      </c>
      <c r="H34" s="43">
        <f t="shared" si="21"/>
        <v>24</v>
      </c>
      <c r="I34" s="44">
        <f t="shared" si="12"/>
        <v>0</v>
      </c>
      <c r="J34" s="44">
        <f t="shared" si="22"/>
        <v>4</v>
      </c>
      <c r="K34" s="44">
        <f t="shared" si="23"/>
        <v>15</v>
      </c>
      <c r="L34" s="44">
        <f t="shared" si="24"/>
        <v>68</v>
      </c>
      <c r="M34" s="48">
        <f t="shared" si="25"/>
        <v>87</v>
      </c>
      <c r="N34" s="26">
        <f t="shared" si="10"/>
        <v>3.625</v>
      </c>
      <c r="O34" s="67"/>
    </row>
    <row r="35" spans="1:17">
      <c r="A35" s="62"/>
      <c r="B35" s="12" t="s">
        <v>148</v>
      </c>
      <c r="C35" s="14">
        <f>SUM(C30:C34)</f>
        <v>3</v>
      </c>
      <c r="D35" s="14">
        <f>SUM(D30:D34)</f>
        <v>4</v>
      </c>
      <c r="E35" s="14">
        <f>SUM(E30:E34)</f>
        <v>10</v>
      </c>
      <c r="F35" s="14">
        <f>SUM(F30:F34)</f>
        <v>44</v>
      </c>
      <c r="G35" s="14">
        <f>SUM(G30:G34)</f>
        <v>83</v>
      </c>
      <c r="H35" s="14">
        <f t="shared" si="21"/>
        <v>141</v>
      </c>
      <c r="I35" s="45">
        <f t="shared" si="12"/>
        <v>4</v>
      </c>
      <c r="J35" s="45">
        <f t="shared" si="22"/>
        <v>20</v>
      </c>
      <c r="K35" s="45">
        <f t="shared" si="23"/>
        <v>132</v>
      </c>
      <c r="L35" s="45">
        <f t="shared" si="24"/>
        <v>332</v>
      </c>
      <c r="M35" s="28">
        <f t="shared" si="25"/>
        <v>488</v>
      </c>
      <c r="N35" s="25">
        <f t="shared" si="10"/>
        <v>3.4609929078014185</v>
      </c>
      <c r="O35" s="68"/>
    </row>
    <row r="36" spans="1:17" ht="13.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Q36" s="29"/>
    </row>
    <row r="37" spans="1:17" ht="36" customHeight="1">
      <c r="A37" s="55" t="s">
        <v>146</v>
      </c>
      <c r="B37" s="3" t="s">
        <v>110</v>
      </c>
      <c r="C37" s="44">
        <v>2</v>
      </c>
      <c r="D37" s="44">
        <v>2</v>
      </c>
      <c r="E37" s="44">
        <v>7</v>
      </c>
      <c r="F37" s="44">
        <v>5</v>
      </c>
      <c r="G37" s="44">
        <v>20</v>
      </c>
      <c r="H37" s="15">
        <f>SUM(D37:G37)</f>
        <v>34</v>
      </c>
      <c r="I37" s="44">
        <f t="shared" si="12"/>
        <v>2</v>
      </c>
      <c r="J37" s="44">
        <f t="shared" ref="J37:J38" si="26">E37*2</f>
        <v>14</v>
      </c>
      <c r="K37" s="44">
        <f t="shared" ref="K37:K38" si="27">F37*3</f>
        <v>15</v>
      </c>
      <c r="L37" s="44">
        <f t="shared" ref="L37:L38" si="28">G37*4</f>
        <v>80</v>
      </c>
      <c r="M37" s="48">
        <f t="shared" ref="M37:M38" si="29">SUM(I37:L37)</f>
        <v>111</v>
      </c>
      <c r="N37" s="26">
        <f t="shared" si="10"/>
        <v>3.2647058823529411</v>
      </c>
      <c r="O37" s="59">
        <f>SQRT((((1-N38)^2)*D38+((2-N38)^2)*E38+((3-N38)^2)*F38+((4-N38)^2)*G38)/H38)</f>
        <v>0.97946034149098304</v>
      </c>
    </row>
    <row r="38" spans="1:17">
      <c r="A38" s="55"/>
      <c r="B38" s="12" t="s">
        <v>148</v>
      </c>
      <c r="C38" s="14">
        <f>SUM(C37)</f>
        <v>2</v>
      </c>
      <c r="D38" s="14">
        <f>SUM(D37)</f>
        <v>2</v>
      </c>
      <c r="E38" s="14">
        <f>SUM(E37)</f>
        <v>7</v>
      </c>
      <c r="F38" s="14">
        <f>SUM(F37)</f>
        <v>5</v>
      </c>
      <c r="G38" s="14">
        <f>SUM(G37)</f>
        <v>20</v>
      </c>
      <c r="H38" s="14">
        <f>SUM(D38:G38)</f>
        <v>34</v>
      </c>
      <c r="I38" s="45">
        <f t="shared" si="12"/>
        <v>2</v>
      </c>
      <c r="J38" s="45">
        <f t="shared" si="26"/>
        <v>14</v>
      </c>
      <c r="K38" s="45">
        <f t="shared" si="27"/>
        <v>15</v>
      </c>
      <c r="L38" s="45">
        <f t="shared" si="28"/>
        <v>80</v>
      </c>
      <c r="M38" s="28">
        <f t="shared" si="29"/>
        <v>111</v>
      </c>
      <c r="N38" s="25">
        <f t="shared" si="10"/>
        <v>3.2647058823529411</v>
      </c>
      <c r="O38" s="59"/>
    </row>
    <row r="39" spans="1:17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Q39" s="29"/>
    </row>
    <row r="40" spans="1:17" ht="19.5" customHeight="1">
      <c r="A40" s="55" t="s">
        <v>22</v>
      </c>
      <c r="B40" s="4" t="s">
        <v>23</v>
      </c>
      <c r="C40" s="44">
        <v>5</v>
      </c>
      <c r="D40" s="44">
        <v>4</v>
      </c>
      <c r="E40" s="44">
        <v>7</v>
      </c>
      <c r="F40" s="44">
        <v>18</v>
      </c>
      <c r="G40" s="44">
        <v>14</v>
      </c>
      <c r="H40" s="15">
        <f>SUM(D40:G40)</f>
        <v>43</v>
      </c>
      <c r="I40" s="44">
        <f t="shared" si="12"/>
        <v>4</v>
      </c>
      <c r="J40" s="44">
        <f t="shared" ref="J40:J43" si="30">E40*2</f>
        <v>14</v>
      </c>
      <c r="K40" s="44">
        <f t="shared" ref="K40:K43" si="31">F40*3</f>
        <v>54</v>
      </c>
      <c r="L40" s="44">
        <f t="shared" ref="L40:L43" si="32">G40*4</f>
        <v>56</v>
      </c>
      <c r="M40" s="48">
        <f t="shared" ref="M40:M43" si="33">SUM(I40:L40)</f>
        <v>128</v>
      </c>
      <c r="N40" s="26">
        <f t="shared" si="10"/>
        <v>2.9767441860465116</v>
      </c>
      <c r="O40" s="59">
        <f>SQRT((((1-N43)^2)*D43+((2-N43)^2)*E43+((3-N43)^2)*F43+((4-N43)^2)*G43)/H43)</f>
        <v>0.97681339732638928</v>
      </c>
    </row>
    <row r="41" spans="1:17" ht="19.5" customHeight="1">
      <c r="A41" s="55"/>
      <c r="B41" s="4" t="s">
        <v>24</v>
      </c>
      <c r="C41" s="44">
        <v>3</v>
      </c>
      <c r="D41" s="44">
        <v>8</v>
      </c>
      <c r="E41" s="44">
        <v>3</v>
      </c>
      <c r="F41" s="44">
        <v>19</v>
      </c>
      <c r="G41" s="44">
        <v>3</v>
      </c>
      <c r="H41" s="15">
        <f>SUM(D41:G41)</f>
        <v>33</v>
      </c>
      <c r="I41" s="44">
        <f t="shared" si="12"/>
        <v>8</v>
      </c>
      <c r="J41" s="44">
        <f t="shared" si="30"/>
        <v>6</v>
      </c>
      <c r="K41" s="44">
        <f t="shared" si="31"/>
        <v>57</v>
      </c>
      <c r="L41" s="44">
        <f t="shared" si="32"/>
        <v>12</v>
      </c>
      <c r="M41" s="48">
        <f t="shared" si="33"/>
        <v>83</v>
      </c>
      <c r="N41" s="26">
        <f t="shared" si="10"/>
        <v>2.5151515151515151</v>
      </c>
      <c r="O41" s="59"/>
    </row>
    <row r="42" spans="1:17" ht="21" customHeight="1">
      <c r="A42" s="55"/>
      <c r="B42" s="4" t="s">
        <v>25</v>
      </c>
      <c r="C42" s="44">
        <v>2</v>
      </c>
      <c r="D42" s="44">
        <v>0</v>
      </c>
      <c r="E42" s="44">
        <v>0</v>
      </c>
      <c r="F42" s="44">
        <v>2</v>
      </c>
      <c r="G42" s="44">
        <v>8</v>
      </c>
      <c r="H42" s="15">
        <f>SUM(D42:G42)</f>
        <v>10</v>
      </c>
      <c r="I42" s="44">
        <f t="shared" si="12"/>
        <v>0</v>
      </c>
      <c r="J42" s="44">
        <f t="shared" si="30"/>
        <v>0</v>
      </c>
      <c r="K42" s="44">
        <f t="shared" si="31"/>
        <v>6</v>
      </c>
      <c r="L42" s="44">
        <f t="shared" si="32"/>
        <v>32</v>
      </c>
      <c r="M42" s="48">
        <f t="shared" si="33"/>
        <v>38</v>
      </c>
      <c r="N42" s="26">
        <f t="shared" si="10"/>
        <v>3.8</v>
      </c>
      <c r="O42" s="59"/>
    </row>
    <row r="43" spans="1:17" ht="18" customHeight="1">
      <c r="A43" s="55"/>
      <c r="B43" s="12" t="s">
        <v>148</v>
      </c>
      <c r="C43" s="13">
        <f>SUM(C40:C42)</f>
        <v>10</v>
      </c>
      <c r="D43" s="13">
        <f>SUM(D40:D42)</f>
        <v>12</v>
      </c>
      <c r="E43" s="13">
        <f>SUM(E40:E42)</f>
        <v>10</v>
      </c>
      <c r="F43" s="13">
        <f>SUM(F40:F42)</f>
        <v>39</v>
      </c>
      <c r="G43" s="13">
        <f>SUM(G40:G42)</f>
        <v>25</v>
      </c>
      <c r="H43" s="13">
        <f>SUM(D43:G43)</f>
        <v>86</v>
      </c>
      <c r="I43" s="45">
        <f t="shared" si="12"/>
        <v>12</v>
      </c>
      <c r="J43" s="45">
        <f t="shared" si="30"/>
        <v>20</v>
      </c>
      <c r="K43" s="45">
        <f t="shared" si="31"/>
        <v>117</v>
      </c>
      <c r="L43" s="45">
        <f t="shared" si="32"/>
        <v>100</v>
      </c>
      <c r="M43" s="28">
        <f t="shared" si="33"/>
        <v>249</v>
      </c>
      <c r="N43" s="25">
        <f t="shared" si="10"/>
        <v>2.8953488372093021</v>
      </c>
      <c r="O43" s="59"/>
    </row>
    <row r="44" spans="1:17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Q44" s="29"/>
    </row>
    <row r="45" spans="1:17" ht="15" customHeight="1">
      <c r="A45" s="57" t="s">
        <v>135</v>
      </c>
      <c r="B45" s="3" t="s">
        <v>136</v>
      </c>
      <c r="C45" s="44">
        <v>3</v>
      </c>
      <c r="D45" s="44">
        <v>2</v>
      </c>
      <c r="E45" s="44">
        <v>1</v>
      </c>
      <c r="F45" s="44">
        <v>5</v>
      </c>
      <c r="G45" s="44">
        <v>1</v>
      </c>
      <c r="H45" s="15">
        <f>SUM(D45:G45)</f>
        <v>9</v>
      </c>
      <c r="I45" s="44">
        <f t="shared" si="12"/>
        <v>2</v>
      </c>
      <c r="J45" s="44">
        <f t="shared" ref="J45:J49" si="34">E45*2</f>
        <v>2</v>
      </c>
      <c r="K45" s="44">
        <f t="shared" ref="K45:K49" si="35">F45*3</f>
        <v>15</v>
      </c>
      <c r="L45" s="44">
        <f t="shared" ref="L45:L49" si="36">G45*4</f>
        <v>4</v>
      </c>
      <c r="M45" s="48">
        <f t="shared" ref="M45:M49" si="37">SUM(I45:L45)</f>
        <v>23</v>
      </c>
      <c r="N45" s="26">
        <f t="shared" si="10"/>
        <v>2.5555555555555554</v>
      </c>
      <c r="O45" s="59">
        <f>SQRT((((1-N49)^2)*D49+((2-N49)^2)*E49+((3-N49)^2)*F49+((4-N49)^2)*G49)/H49)</f>
        <v>0.74161984870956632</v>
      </c>
    </row>
    <row r="46" spans="1:17" ht="15" customHeight="1">
      <c r="A46" s="57"/>
      <c r="B46" s="3" t="s">
        <v>137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15">
        <f>SUM(D46:G46)</f>
        <v>0</v>
      </c>
      <c r="I46" s="44">
        <f t="shared" si="12"/>
        <v>0</v>
      </c>
      <c r="J46" s="44">
        <f t="shared" si="34"/>
        <v>0</v>
      </c>
      <c r="K46" s="44">
        <f t="shared" si="35"/>
        <v>0</v>
      </c>
      <c r="L46" s="44">
        <f t="shared" si="36"/>
        <v>0</v>
      </c>
      <c r="M46" s="48">
        <f t="shared" si="37"/>
        <v>0</v>
      </c>
      <c r="N46" s="26">
        <v>0</v>
      </c>
      <c r="O46" s="59"/>
    </row>
    <row r="47" spans="1:17" ht="15" customHeight="1">
      <c r="A47" s="57"/>
      <c r="B47" s="3" t="s">
        <v>138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15">
        <f>SUM(D47:G47)</f>
        <v>0</v>
      </c>
      <c r="I47" s="44">
        <f t="shared" si="12"/>
        <v>0</v>
      </c>
      <c r="J47" s="44">
        <f t="shared" si="34"/>
        <v>0</v>
      </c>
      <c r="K47" s="44">
        <f t="shared" si="35"/>
        <v>0</v>
      </c>
      <c r="L47" s="44">
        <f t="shared" si="36"/>
        <v>0</v>
      </c>
      <c r="M47" s="48">
        <f t="shared" si="37"/>
        <v>0</v>
      </c>
      <c r="N47" s="26">
        <v>0</v>
      </c>
      <c r="O47" s="59"/>
    </row>
    <row r="48" spans="1:17" ht="15" customHeight="1">
      <c r="A48" s="57"/>
      <c r="B48" s="3" t="s">
        <v>139</v>
      </c>
      <c r="C48" s="44">
        <v>1</v>
      </c>
      <c r="D48" s="44">
        <v>0</v>
      </c>
      <c r="E48" s="44">
        <v>6</v>
      </c>
      <c r="F48" s="44">
        <v>5</v>
      </c>
      <c r="G48" s="44">
        <v>0</v>
      </c>
      <c r="H48" s="15">
        <f>SUM(D48:G48)</f>
        <v>11</v>
      </c>
      <c r="I48" s="44">
        <f t="shared" si="12"/>
        <v>0</v>
      </c>
      <c r="J48" s="44">
        <f t="shared" si="34"/>
        <v>12</v>
      </c>
      <c r="K48" s="44">
        <f t="shared" si="35"/>
        <v>15</v>
      </c>
      <c r="L48" s="44">
        <f t="shared" si="36"/>
        <v>0</v>
      </c>
      <c r="M48" s="48">
        <f t="shared" si="37"/>
        <v>27</v>
      </c>
      <c r="N48" s="26">
        <f t="shared" si="10"/>
        <v>2.4545454545454546</v>
      </c>
      <c r="O48" s="59"/>
    </row>
    <row r="49" spans="1:17">
      <c r="A49" s="57"/>
      <c r="B49" s="12" t="s">
        <v>148</v>
      </c>
      <c r="C49" s="17">
        <f>SUM(C45:C48)</f>
        <v>4</v>
      </c>
      <c r="D49" s="17">
        <f>SUM(D45:D48)</f>
        <v>2</v>
      </c>
      <c r="E49" s="17">
        <f>SUM(E45:E48)</f>
        <v>7</v>
      </c>
      <c r="F49" s="17">
        <f>SUM(F45:F48)</f>
        <v>10</v>
      </c>
      <c r="G49" s="17">
        <f>SUM(G45:G48)</f>
        <v>1</v>
      </c>
      <c r="H49" s="14">
        <f>SUM(D49:G49)</f>
        <v>20</v>
      </c>
      <c r="I49" s="45">
        <f t="shared" si="12"/>
        <v>2</v>
      </c>
      <c r="J49" s="45">
        <f t="shared" si="34"/>
        <v>14</v>
      </c>
      <c r="K49" s="45">
        <f t="shared" si="35"/>
        <v>30</v>
      </c>
      <c r="L49" s="45">
        <f t="shared" si="36"/>
        <v>4</v>
      </c>
      <c r="M49" s="28">
        <f t="shared" si="37"/>
        <v>50</v>
      </c>
      <c r="N49" s="25">
        <f t="shared" si="10"/>
        <v>2.5</v>
      </c>
      <c r="O49" s="59"/>
    </row>
    <row r="50" spans="1:17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7" ht="31.5" customHeight="1">
      <c r="A51" s="55" t="s">
        <v>26</v>
      </c>
      <c r="B51" s="4" t="s">
        <v>27</v>
      </c>
      <c r="C51" s="44">
        <v>7</v>
      </c>
      <c r="D51" s="44">
        <v>1</v>
      </c>
      <c r="E51" s="44">
        <v>6</v>
      </c>
      <c r="F51" s="44">
        <v>18</v>
      </c>
      <c r="G51" s="44">
        <v>28</v>
      </c>
      <c r="H51" s="15">
        <f>SUM(D51:G51)</f>
        <v>53</v>
      </c>
      <c r="I51" s="44">
        <f t="shared" si="12"/>
        <v>1</v>
      </c>
      <c r="J51" s="44">
        <f t="shared" ref="J51:J52" si="38">E51*2</f>
        <v>12</v>
      </c>
      <c r="K51" s="44">
        <f t="shared" ref="K51:K52" si="39">F51*3</f>
        <v>54</v>
      </c>
      <c r="L51" s="44">
        <f t="shared" ref="L51:L52" si="40">G51*4</f>
        <v>112</v>
      </c>
      <c r="M51" s="48">
        <f t="shared" ref="M51:M52" si="41">SUM(I51:L51)</f>
        <v>179</v>
      </c>
      <c r="N51" s="26">
        <f t="shared" si="10"/>
        <v>3.3773584905660377</v>
      </c>
      <c r="O51" s="59">
        <f>SQRT((((1-N52)^2)*D52+((2-N52)^2)*E52+((3-N52)^2)*F52+((4-N52)^2)*G52)/H52)</f>
        <v>0.75801167647549683</v>
      </c>
    </row>
    <row r="52" spans="1:17" ht="18" customHeight="1">
      <c r="A52" s="55"/>
      <c r="B52" s="12" t="s">
        <v>148</v>
      </c>
      <c r="C52" s="13">
        <f>SUM(C51)</f>
        <v>7</v>
      </c>
      <c r="D52" s="13">
        <f>SUM(D51)</f>
        <v>1</v>
      </c>
      <c r="E52" s="13">
        <f>SUM(E51)</f>
        <v>6</v>
      </c>
      <c r="F52" s="13">
        <f>SUM(F51)</f>
        <v>18</v>
      </c>
      <c r="G52" s="13">
        <f>SUM(G51)</f>
        <v>28</v>
      </c>
      <c r="H52" s="13">
        <f>SUM(D52:G52)</f>
        <v>53</v>
      </c>
      <c r="I52" s="45">
        <f t="shared" si="12"/>
        <v>1</v>
      </c>
      <c r="J52" s="45">
        <f t="shared" si="38"/>
        <v>12</v>
      </c>
      <c r="K52" s="45">
        <f t="shared" si="39"/>
        <v>54</v>
      </c>
      <c r="L52" s="45">
        <f t="shared" si="40"/>
        <v>112</v>
      </c>
      <c r="M52" s="28">
        <f t="shared" si="41"/>
        <v>179</v>
      </c>
      <c r="N52" s="25">
        <f t="shared" si="10"/>
        <v>3.3773584905660377</v>
      </c>
      <c r="O52" s="59"/>
    </row>
    <row r="53" spans="1:17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Q53" s="29"/>
    </row>
    <row r="54" spans="1:17" ht="24" customHeight="1">
      <c r="A54" s="57" t="s">
        <v>28</v>
      </c>
      <c r="B54" s="3" t="s">
        <v>29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15">
        <f>SUM(D54:G54)</f>
        <v>0</v>
      </c>
      <c r="I54" s="44">
        <f t="shared" si="12"/>
        <v>0</v>
      </c>
      <c r="J54" s="44">
        <f t="shared" ref="J54:J56" si="42">E54*2</f>
        <v>0</v>
      </c>
      <c r="K54" s="44">
        <f t="shared" ref="K54:K56" si="43">F54*3</f>
        <v>0</v>
      </c>
      <c r="L54" s="44">
        <f t="shared" ref="L54:L56" si="44">G54*4</f>
        <v>0</v>
      </c>
      <c r="M54" s="48">
        <f t="shared" ref="M54:M56" si="45">SUM(I54:L54)</f>
        <v>0</v>
      </c>
      <c r="N54" s="26">
        <v>0</v>
      </c>
      <c r="O54" s="59">
        <f>SQRT((((1-N56)^2)*D56+((2-N56)^2)*E56+((3-N56)^2)*F56+((4-N56)^2)*G56)/H56)</f>
        <v>1.0197748910432964</v>
      </c>
    </row>
    <row r="55" spans="1:17" ht="24.75" customHeight="1">
      <c r="A55" s="57"/>
      <c r="B55" s="3" t="s">
        <v>30</v>
      </c>
      <c r="C55" s="44">
        <v>8</v>
      </c>
      <c r="D55" s="44">
        <v>6</v>
      </c>
      <c r="E55" s="44">
        <v>5</v>
      </c>
      <c r="F55" s="44">
        <v>14</v>
      </c>
      <c r="G55" s="44">
        <v>27</v>
      </c>
      <c r="H55" s="15">
        <f>SUM(D55:G55)</f>
        <v>52</v>
      </c>
      <c r="I55" s="44">
        <f t="shared" si="12"/>
        <v>6</v>
      </c>
      <c r="J55" s="44">
        <f t="shared" si="42"/>
        <v>10</v>
      </c>
      <c r="K55" s="44">
        <f t="shared" si="43"/>
        <v>42</v>
      </c>
      <c r="L55" s="44">
        <f t="shared" si="44"/>
        <v>108</v>
      </c>
      <c r="M55" s="48">
        <f t="shared" si="45"/>
        <v>166</v>
      </c>
      <c r="N55" s="26">
        <f t="shared" si="10"/>
        <v>3.1923076923076925</v>
      </c>
      <c r="O55" s="59"/>
    </row>
    <row r="56" spans="1:17" ht="18" customHeight="1">
      <c r="A56" s="57"/>
      <c r="B56" s="12" t="s">
        <v>148</v>
      </c>
      <c r="C56" s="13">
        <f>SUM(C54:C55)</f>
        <v>8</v>
      </c>
      <c r="D56" s="13">
        <f>SUM(D54:D55)</f>
        <v>6</v>
      </c>
      <c r="E56" s="13">
        <f>SUM(E54:E55)</f>
        <v>5</v>
      </c>
      <c r="F56" s="13">
        <f>SUM(F54:F55)</f>
        <v>14</v>
      </c>
      <c r="G56" s="13">
        <f>SUM(G54:G55)</f>
        <v>27</v>
      </c>
      <c r="H56" s="13">
        <f>SUM(D56:G56)</f>
        <v>52</v>
      </c>
      <c r="I56" s="45">
        <f t="shared" si="12"/>
        <v>6</v>
      </c>
      <c r="J56" s="45">
        <f t="shared" si="42"/>
        <v>10</v>
      </c>
      <c r="K56" s="45">
        <f t="shared" si="43"/>
        <v>42</v>
      </c>
      <c r="L56" s="45">
        <f t="shared" si="44"/>
        <v>108</v>
      </c>
      <c r="M56" s="28">
        <f t="shared" si="45"/>
        <v>166</v>
      </c>
      <c r="N56" s="25">
        <f t="shared" si="10"/>
        <v>3.1923076923076925</v>
      </c>
      <c r="O56" s="59"/>
    </row>
    <row r="57" spans="1:17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Q57" s="29"/>
    </row>
    <row r="58" spans="1:17" ht="15" customHeight="1">
      <c r="A58" s="79" t="s">
        <v>31</v>
      </c>
      <c r="B58" s="3" t="s">
        <v>32</v>
      </c>
      <c r="C58" s="44">
        <v>0</v>
      </c>
      <c r="D58" s="44">
        <v>5</v>
      </c>
      <c r="E58" s="44">
        <v>10</v>
      </c>
      <c r="F58" s="44">
        <v>40</v>
      </c>
      <c r="G58" s="44">
        <v>17</v>
      </c>
      <c r="H58" s="49">
        <f>SUM(D58:G58)</f>
        <v>72</v>
      </c>
      <c r="I58" s="44">
        <f t="shared" si="12"/>
        <v>5</v>
      </c>
      <c r="J58" s="44">
        <f t="shared" ref="J58:J61" si="46">E58*2</f>
        <v>20</v>
      </c>
      <c r="K58" s="44">
        <f t="shared" ref="K58:K61" si="47">F58*3</f>
        <v>120</v>
      </c>
      <c r="L58" s="44">
        <f t="shared" ref="L58:L61" si="48">G58*4</f>
        <v>68</v>
      </c>
      <c r="M58" s="48">
        <f t="shared" ref="M58:M61" si="49">SUM(I58:L58)</f>
        <v>213</v>
      </c>
      <c r="N58" s="26">
        <f t="shared" si="10"/>
        <v>2.9583333333333335</v>
      </c>
      <c r="O58" s="66">
        <f>SQRT((((1-N61)^2)*D61+((2-N61)^2)*E61+((3-N61)^2)*F61+((4-N61)^2)*G61)/H61)</f>
        <v>0.82443812183526166</v>
      </c>
    </row>
    <row r="59" spans="1:17" ht="15" customHeight="1">
      <c r="A59" s="80"/>
      <c r="B59" s="16" t="s">
        <v>33</v>
      </c>
      <c r="C59" s="44">
        <v>0</v>
      </c>
      <c r="D59" s="44">
        <v>1</v>
      </c>
      <c r="E59" s="44">
        <v>5</v>
      </c>
      <c r="F59" s="44">
        <v>3</v>
      </c>
      <c r="G59" s="44">
        <v>3</v>
      </c>
      <c r="H59" s="49">
        <f>SUM(D59:G59)</f>
        <v>12</v>
      </c>
      <c r="I59" s="44">
        <f t="shared" si="12"/>
        <v>1</v>
      </c>
      <c r="J59" s="44">
        <f t="shared" si="46"/>
        <v>10</v>
      </c>
      <c r="K59" s="44">
        <f t="shared" si="47"/>
        <v>9</v>
      </c>
      <c r="L59" s="44">
        <f t="shared" si="48"/>
        <v>12</v>
      </c>
      <c r="M59" s="48">
        <f t="shared" si="49"/>
        <v>32</v>
      </c>
      <c r="N59" s="26">
        <f t="shared" si="10"/>
        <v>2.6666666666666665</v>
      </c>
      <c r="O59" s="67"/>
    </row>
    <row r="60" spans="1:17" ht="15" customHeight="1">
      <c r="A60" s="80"/>
      <c r="B60" s="3" t="s">
        <v>34</v>
      </c>
      <c r="C60" s="44">
        <v>0</v>
      </c>
      <c r="D60" s="44">
        <v>1</v>
      </c>
      <c r="E60" s="44">
        <v>5</v>
      </c>
      <c r="F60" s="44">
        <v>12</v>
      </c>
      <c r="G60" s="44">
        <v>6</v>
      </c>
      <c r="H60" s="49">
        <f>SUM(D60:G60)</f>
        <v>24</v>
      </c>
      <c r="I60" s="44">
        <f t="shared" si="12"/>
        <v>1</v>
      </c>
      <c r="J60" s="44">
        <f t="shared" si="46"/>
        <v>10</v>
      </c>
      <c r="K60" s="44">
        <f t="shared" si="47"/>
        <v>36</v>
      </c>
      <c r="L60" s="44">
        <f t="shared" si="48"/>
        <v>24</v>
      </c>
      <c r="M60" s="48">
        <f t="shared" si="49"/>
        <v>71</v>
      </c>
      <c r="N60" s="26">
        <f t="shared" si="10"/>
        <v>2.9583333333333335</v>
      </c>
      <c r="O60" s="67"/>
    </row>
    <row r="61" spans="1:17">
      <c r="A61" s="81"/>
      <c r="B61" s="12" t="s">
        <v>148</v>
      </c>
      <c r="C61" s="13">
        <f>SUM(C58:C60)</f>
        <v>0</v>
      </c>
      <c r="D61" s="13">
        <f>SUM(D58:D60)</f>
        <v>7</v>
      </c>
      <c r="E61" s="13">
        <f>SUM(E58:E60)</f>
        <v>20</v>
      </c>
      <c r="F61" s="13">
        <f>SUM(F58:F60)</f>
        <v>55</v>
      </c>
      <c r="G61" s="13">
        <f>SUM(G58:G60)</f>
        <v>26</v>
      </c>
      <c r="H61" s="13">
        <f>SUM(D61:G61)</f>
        <v>108</v>
      </c>
      <c r="I61" s="45">
        <f t="shared" si="12"/>
        <v>7</v>
      </c>
      <c r="J61" s="45">
        <f t="shared" si="46"/>
        <v>40</v>
      </c>
      <c r="K61" s="45">
        <f t="shared" si="47"/>
        <v>165</v>
      </c>
      <c r="L61" s="45">
        <f t="shared" si="48"/>
        <v>104</v>
      </c>
      <c r="M61" s="28">
        <f t="shared" si="49"/>
        <v>316</v>
      </c>
      <c r="N61" s="25">
        <f t="shared" si="10"/>
        <v>2.925925925925926</v>
      </c>
      <c r="O61" s="68"/>
    </row>
    <row r="62" spans="1:17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5"/>
      <c r="Q62" s="29"/>
    </row>
    <row r="63" spans="1:17" ht="15" customHeight="1">
      <c r="A63" s="57" t="s">
        <v>155</v>
      </c>
      <c r="B63" s="7" t="s">
        <v>142</v>
      </c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15">
        <f>SUM(D63:G63)</f>
        <v>0</v>
      </c>
      <c r="I63" s="44">
        <f t="shared" si="12"/>
        <v>0</v>
      </c>
      <c r="J63" s="44">
        <f t="shared" ref="J63:J67" si="50">E63*2</f>
        <v>0</v>
      </c>
      <c r="K63" s="44">
        <f t="shared" ref="K63:K67" si="51">F63*3</f>
        <v>0</v>
      </c>
      <c r="L63" s="44">
        <f t="shared" ref="L63:L67" si="52">G63*4</f>
        <v>0</v>
      </c>
      <c r="M63" s="48">
        <f t="shared" ref="M63:M67" si="53">SUM(I63:L63)</f>
        <v>0</v>
      </c>
      <c r="N63" s="26">
        <v>0</v>
      </c>
      <c r="O63" s="59">
        <f>SQRT((((1-N67)^2)*D67+((2-N67)^2)*E67+((3-N67)^2)*F67+((4-N67)^2)*G67)/H67)</f>
        <v>1.1764714331578492</v>
      </c>
    </row>
    <row r="64" spans="1:17" ht="15" customHeight="1">
      <c r="A64" s="57"/>
      <c r="B64" s="4" t="s">
        <v>140</v>
      </c>
      <c r="C64" s="44">
        <v>0</v>
      </c>
      <c r="D64" s="44">
        <v>15</v>
      </c>
      <c r="E64" s="44">
        <v>13</v>
      </c>
      <c r="F64" s="44">
        <v>6</v>
      </c>
      <c r="G64" s="44">
        <v>14</v>
      </c>
      <c r="H64" s="15">
        <f>SUM(D64:G64)</f>
        <v>48</v>
      </c>
      <c r="I64" s="44">
        <f t="shared" si="12"/>
        <v>15</v>
      </c>
      <c r="J64" s="44">
        <f t="shared" si="50"/>
        <v>26</v>
      </c>
      <c r="K64" s="44">
        <f t="shared" si="51"/>
        <v>18</v>
      </c>
      <c r="L64" s="44">
        <f t="shared" si="52"/>
        <v>56</v>
      </c>
      <c r="M64" s="48">
        <f t="shared" si="53"/>
        <v>115</v>
      </c>
      <c r="N64" s="26">
        <f t="shared" si="10"/>
        <v>2.3958333333333335</v>
      </c>
      <c r="O64" s="59"/>
    </row>
    <row r="65" spans="1:17" ht="15" customHeight="1">
      <c r="A65" s="57"/>
      <c r="B65" s="4" t="s">
        <v>141</v>
      </c>
      <c r="C65" s="44">
        <v>1</v>
      </c>
      <c r="D65" s="44">
        <v>6</v>
      </c>
      <c r="E65" s="44">
        <v>2</v>
      </c>
      <c r="F65" s="44">
        <v>3</v>
      </c>
      <c r="G65" s="44">
        <v>0</v>
      </c>
      <c r="H65" s="15">
        <f>SUM(D65:G65)</f>
        <v>11</v>
      </c>
      <c r="I65" s="44">
        <f t="shared" si="12"/>
        <v>6</v>
      </c>
      <c r="J65" s="44">
        <f t="shared" si="50"/>
        <v>4</v>
      </c>
      <c r="K65" s="44">
        <f t="shared" si="51"/>
        <v>9</v>
      </c>
      <c r="L65" s="44">
        <f t="shared" si="52"/>
        <v>0</v>
      </c>
      <c r="M65" s="48">
        <f t="shared" si="53"/>
        <v>19</v>
      </c>
      <c r="N65" s="26">
        <f t="shared" si="10"/>
        <v>1.7272727272727273</v>
      </c>
      <c r="O65" s="59"/>
    </row>
    <row r="66" spans="1:17" ht="15" customHeight="1">
      <c r="A66" s="57"/>
      <c r="B66" s="4" t="s">
        <v>143</v>
      </c>
      <c r="C66" s="44">
        <v>0</v>
      </c>
      <c r="D66" s="44">
        <v>0</v>
      </c>
      <c r="E66" s="44">
        <v>0</v>
      </c>
      <c r="F66" s="44">
        <v>0</v>
      </c>
      <c r="G66" s="44">
        <v>0</v>
      </c>
      <c r="H66" s="15">
        <f>SUM(D66:G66)</f>
        <v>0</v>
      </c>
      <c r="I66" s="44">
        <f t="shared" si="12"/>
        <v>0</v>
      </c>
      <c r="J66" s="44">
        <f t="shared" si="50"/>
        <v>0</v>
      </c>
      <c r="K66" s="44">
        <f t="shared" si="51"/>
        <v>0</v>
      </c>
      <c r="L66" s="44">
        <f t="shared" si="52"/>
        <v>0</v>
      </c>
      <c r="M66" s="48">
        <f t="shared" si="53"/>
        <v>0</v>
      </c>
      <c r="N66" s="26">
        <v>0</v>
      </c>
      <c r="O66" s="59"/>
    </row>
    <row r="67" spans="1:17">
      <c r="A67" s="57"/>
      <c r="B67" s="12" t="s">
        <v>148</v>
      </c>
      <c r="C67" s="17">
        <f>SUM(C63:C66)</f>
        <v>1</v>
      </c>
      <c r="D67" s="17">
        <f>SUM(D63:D66)</f>
        <v>21</v>
      </c>
      <c r="E67" s="17">
        <f>SUM(E63:E66)</f>
        <v>15</v>
      </c>
      <c r="F67" s="17">
        <f>SUM(F63:F66)</f>
        <v>9</v>
      </c>
      <c r="G67" s="17">
        <f>SUM(G63:G66)</f>
        <v>14</v>
      </c>
      <c r="H67" s="14">
        <f>SUM(D67:G67)</f>
        <v>59</v>
      </c>
      <c r="I67" s="45">
        <f t="shared" si="12"/>
        <v>21</v>
      </c>
      <c r="J67" s="45">
        <f t="shared" si="50"/>
        <v>30</v>
      </c>
      <c r="K67" s="45">
        <f t="shared" si="51"/>
        <v>27</v>
      </c>
      <c r="L67" s="45">
        <f t="shared" si="52"/>
        <v>56</v>
      </c>
      <c r="M67" s="28">
        <f t="shared" si="53"/>
        <v>134</v>
      </c>
      <c r="N67" s="25">
        <f t="shared" si="10"/>
        <v>2.2711864406779663</v>
      </c>
      <c r="O67" s="59"/>
    </row>
    <row r="68" spans="1:17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7" ht="15" customHeight="1">
      <c r="A69" s="57" t="s">
        <v>35</v>
      </c>
      <c r="B69" s="4" t="s">
        <v>36</v>
      </c>
      <c r="C69" s="44">
        <v>0</v>
      </c>
      <c r="D69" s="44">
        <v>15</v>
      </c>
      <c r="E69" s="44">
        <v>5</v>
      </c>
      <c r="F69" s="44">
        <v>26</v>
      </c>
      <c r="G69" s="44">
        <v>14</v>
      </c>
      <c r="H69" s="15">
        <f>SUM(D69:G69)</f>
        <v>60</v>
      </c>
      <c r="I69" s="44">
        <f t="shared" si="12"/>
        <v>15</v>
      </c>
      <c r="J69" s="44">
        <f t="shared" ref="J69:J71" si="54">E69*2</f>
        <v>10</v>
      </c>
      <c r="K69" s="44">
        <f t="shared" ref="K69:K71" si="55">F69*3</f>
        <v>78</v>
      </c>
      <c r="L69" s="44">
        <f t="shared" ref="L69:L71" si="56">G69*4</f>
        <v>56</v>
      </c>
      <c r="M69" s="48">
        <f t="shared" ref="M69:M71" si="57">SUM(I69:L69)</f>
        <v>159</v>
      </c>
      <c r="N69" s="26">
        <f t="shared" si="10"/>
        <v>2.65</v>
      </c>
      <c r="O69" s="59">
        <f>SQRT((((1-N71)^2)*D71+((2-N71)^2)*E71+((3-N71)^2)*F71+((4-N71)^2)*G71)/H71)</f>
        <v>1.0162225806059091</v>
      </c>
    </row>
    <row r="70" spans="1:17" ht="15" customHeight="1">
      <c r="A70" s="57"/>
      <c r="B70" s="4" t="s">
        <v>37</v>
      </c>
      <c r="C70" s="44">
        <v>0</v>
      </c>
      <c r="D70" s="44">
        <v>5</v>
      </c>
      <c r="E70" s="44">
        <v>18</v>
      </c>
      <c r="F70" s="44">
        <v>21</v>
      </c>
      <c r="G70" s="44">
        <v>16</v>
      </c>
      <c r="H70" s="50">
        <f>SUM(D70:G70)</f>
        <v>60</v>
      </c>
      <c r="I70" s="44">
        <f t="shared" si="12"/>
        <v>5</v>
      </c>
      <c r="J70" s="44">
        <f t="shared" si="54"/>
        <v>36</v>
      </c>
      <c r="K70" s="44">
        <f t="shared" si="55"/>
        <v>63</v>
      </c>
      <c r="L70" s="44">
        <f t="shared" si="56"/>
        <v>64</v>
      </c>
      <c r="M70" s="48">
        <f t="shared" si="57"/>
        <v>168</v>
      </c>
      <c r="N70" s="26">
        <f t="shared" si="10"/>
        <v>2.8</v>
      </c>
      <c r="O70" s="59"/>
    </row>
    <row r="71" spans="1:17">
      <c r="A71" s="57"/>
      <c r="B71" s="12" t="s">
        <v>148</v>
      </c>
      <c r="C71" s="14">
        <f>SUM(C69:C70)</f>
        <v>0</v>
      </c>
      <c r="D71" s="14">
        <f>SUM(D69:D70)</f>
        <v>20</v>
      </c>
      <c r="E71" s="14">
        <f>SUM(E69:E70)</f>
        <v>23</v>
      </c>
      <c r="F71" s="14">
        <f>SUM(F69:F70)</f>
        <v>47</v>
      </c>
      <c r="G71" s="14">
        <f>SUM(G69:G70)</f>
        <v>30</v>
      </c>
      <c r="H71" s="14">
        <f>SUM(D71:G71)</f>
        <v>120</v>
      </c>
      <c r="I71" s="45">
        <f t="shared" si="12"/>
        <v>20</v>
      </c>
      <c r="J71" s="45">
        <f t="shared" si="54"/>
        <v>46</v>
      </c>
      <c r="K71" s="45">
        <f t="shared" si="55"/>
        <v>141</v>
      </c>
      <c r="L71" s="45">
        <f t="shared" si="56"/>
        <v>120</v>
      </c>
      <c r="M71" s="28">
        <f t="shared" si="57"/>
        <v>327</v>
      </c>
      <c r="N71" s="25">
        <f t="shared" si="10"/>
        <v>2.7250000000000001</v>
      </c>
      <c r="O71" s="59"/>
    </row>
    <row r="72" spans="1:17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Q72" s="29"/>
    </row>
    <row r="73" spans="1:17" ht="19.5" customHeight="1">
      <c r="A73" s="55" t="s">
        <v>38</v>
      </c>
      <c r="B73" s="3" t="s">
        <v>39</v>
      </c>
      <c r="C73" s="44">
        <v>4</v>
      </c>
      <c r="D73" s="44">
        <v>8</v>
      </c>
      <c r="E73" s="44">
        <v>1</v>
      </c>
      <c r="F73" s="44">
        <v>24</v>
      </c>
      <c r="G73" s="44">
        <v>11</v>
      </c>
      <c r="H73" s="15">
        <f>SUM(D73:G73)</f>
        <v>44</v>
      </c>
      <c r="I73" s="44">
        <f t="shared" si="12"/>
        <v>8</v>
      </c>
      <c r="J73" s="44">
        <f t="shared" ref="J73:J75" si="58">E73*2</f>
        <v>2</v>
      </c>
      <c r="K73" s="44">
        <f t="shared" ref="K73:K75" si="59">F73*3</f>
        <v>72</v>
      </c>
      <c r="L73" s="44">
        <f t="shared" ref="L73:L75" si="60">G73*4</f>
        <v>44</v>
      </c>
      <c r="M73" s="48">
        <f t="shared" ref="M73:M75" si="61">SUM(I73:L73)</f>
        <v>126</v>
      </c>
      <c r="N73" s="26">
        <f t="shared" si="10"/>
        <v>2.8636363636363638</v>
      </c>
      <c r="O73" s="59">
        <f>SQRT((((1-N75)^2)*D75+((2-N75)^2)*E75+((3-N75)^2)*F75+((4-N75)^2)*G75)/H75)</f>
        <v>0.99065885080469851</v>
      </c>
    </row>
    <row r="74" spans="1:17" ht="18" customHeight="1">
      <c r="A74" s="55"/>
      <c r="B74" s="3" t="s">
        <v>40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15">
        <f>SUM(D74:G74)</f>
        <v>0</v>
      </c>
      <c r="I74" s="44">
        <f t="shared" si="12"/>
        <v>0</v>
      </c>
      <c r="J74" s="44">
        <f t="shared" si="58"/>
        <v>0</v>
      </c>
      <c r="K74" s="44">
        <f t="shared" si="59"/>
        <v>0</v>
      </c>
      <c r="L74" s="44">
        <f t="shared" si="60"/>
        <v>0</v>
      </c>
      <c r="M74" s="48">
        <f t="shared" si="61"/>
        <v>0</v>
      </c>
      <c r="N74" s="26">
        <v>0</v>
      </c>
      <c r="O74" s="59"/>
    </row>
    <row r="75" spans="1:17">
      <c r="A75" s="55"/>
      <c r="B75" s="12" t="s">
        <v>148</v>
      </c>
      <c r="C75" s="14">
        <f>SUM(C73:C74)</f>
        <v>4</v>
      </c>
      <c r="D75" s="14">
        <f>SUM(D73:D74)</f>
        <v>8</v>
      </c>
      <c r="E75" s="14">
        <f>SUM(E73:E74)</f>
        <v>1</v>
      </c>
      <c r="F75" s="14">
        <f>SUM(F73:F74)</f>
        <v>24</v>
      </c>
      <c r="G75" s="14">
        <f>SUM(G73:G74)</f>
        <v>11</v>
      </c>
      <c r="H75" s="14">
        <f>SUM(D75:G75)</f>
        <v>44</v>
      </c>
      <c r="I75" s="45">
        <f t="shared" si="12"/>
        <v>8</v>
      </c>
      <c r="J75" s="45">
        <f t="shared" si="58"/>
        <v>2</v>
      </c>
      <c r="K75" s="45">
        <f t="shared" si="59"/>
        <v>72</v>
      </c>
      <c r="L75" s="45">
        <f t="shared" si="60"/>
        <v>44</v>
      </c>
      <c r="M75" s="28">
        <f t="shared" si="61"/>
        <v>126</v>
      </c>
      <c r="N75" s="25">
        <f t="shared" si="10"/>
        <v>2.8636363636363638</v>
      </c>
      <c r="O75" s="59"/>
    </row>
    <row r="76" spans="1:17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Q76" s="29"/>
    </row>
    <row r="77" spans="1:17" ht="17.25" customHeight="1">
      <c r="A77" s="55" t="s">
        <v>160</v>
      </c>
      <c r="B77" s="4" t="s">
        <v>46</v>
      </c>
      <c r="C77" s="44">
        <v>7</v>
      </c>
      <c r="D77" s="44">
        <v>7</v>
      </c>
      <c r="E77" s="44">
        <v>14</v>
      </c>
      <c r="F77" s="44">
        <v>18</v>
      </c>
      <c r="G77" s="44">
        <v>14</v>
      </c>
      <c r="H77" s="15">
        <f>SUM(D77:G77)</f>
        <v>53</v>
      </c>
      <c r="I77" s="44">
        <f t="shared" si="12"/>
        <v>7</v>
      </c>
      <c r="J77" s="44">
        <f t="shared" ref="J77:J78" si="62">E77*2</f>
        <v>28</v>
      </c>
      <c r="K77" s="44">
        <f t="shared" ref="K77:K78" si="63">F77*3</f>
        <v>54</v>
      </c>
      <c r="L77" s="44">
        <f t="shared" ref="L77:L78" si="64">G77*4</f>
        <v>56</v>
      </c>
      <c r="M77" s="48">
        <f t="shared" ref="M77:M78" si="65">SUM(I77:L77)</f>
        <v>145</v>
      </c>
      <c r="N77" s="26">
        <f t="shared" si="10"/>
        <v>2.7358490566037736</v>
      </c>
      <c r="O77" s="59">
        <f>SQRT((((1-N78)^2)*D78+((2-N78)^2)*E78+((3-N78)^2)*F78+((4-N78)^2)*G78)/H78)</f>
        <v>0.99339219479910812</v>
      </c>
    </row>
    <row r="78" spans="1:17" ht="15" customHeight="1">
      <c r="A78" s="55"/>
      <c r="B78" s="12" t="s">
        <v>148</v>
      </c>
      <c r="C78" s="14">
        <f>SUM(C77)</f>
        <v>7</v>
      </c>
      <c r="D78" s="14">
        <f>SUM(D77)</f>
        <v>7</v>
      </c>
      <c r="E78" s="14">
        <f>SUM(E77)</f>
        <v>14</v>
      </c>
      <c r="F78" s="14">
        <f>SUM(F77)</f>
        <v>18</v>
      </c>
      <c r="G78" s="14">
        <f>SUM(G77)</f>
        <v>14</v>
      </c>
      <c r="H78" s="14">
        <f>SUM(D78:G78)</f>
        <v>53</v>
      </c>
      <c r="I78" s="45">
        <f t="shared" si="12"/>
        <v>7</v>
      </c>
      <c r="J78" s="45">
        <f t="shared" si="62"/>
        <v>28</v>
      </c>
      <c r="K78" s="45">
        <f t="shared" si="63"/>
        <v>54</v>
      </c>
      <c r="L78" s="45">
        <f t="shared" si="64"/>
        <v>56</v>
      </c>
      <c r="M78" s="28">
        <f t="shared" si="65"/>
        <v>145</v>
      </c>
      <c r="N78" s="25">
        <f t="shared" ref="N78" si="66">M78/H78</f>
        <v>2.7358490566037736</v>
      </c>
      <c r="O78" s="59"/>
    </row>
    <row r="79" spans="1:17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Q79" s="29"/>
    </row>
    <row r="80" spans="1:17" ht="15" customHeight="1">
      <c r="A80" s="55" t="s">
        <v>41</v>
      </c>
      <c r="B80" s="16" t="s">
        <v>42</v>
      </c>
      <c r="C80" s="44">
        <v>0</v>
      </c>
      <c r="D80" s="44">
        <v>0</v>
      </c>
      <c r="E80" s="44">
        <v>4</v>
      </c>
      <c r="F80" s="44">
        <v>7</v>
      </c>
      <c r="G80" s="44">
        <v>1</v>
      </c>
      <c r="H80" s="15">
        <f>SUM(D80:G80)</f>
        <v>12</v>
      </c>
      <c r="I80" s="44">
        <f t="shared" si="12"/>
        <v>0</v>
      </c>
      <c r="J80" s="44">
        <f t="shared" ref="J80:J84" si="67">E80*2</f>
        <v>8</v>
      </c>
      <c r="K80" s="44">
        <f t="shared" ref="K80:K84" si="68">F80*3</f>
        <v>21</v>
      </c>
      <c r="L80" s="44">
        <f t="shared" ref="L80:L84" si="69">G80*4</f>
        <v>4</v>
      </c>
      <c r="M80" s="48">
        <f t="shared" ref="M80:M84" si="70">SUM(I80:L80)</f>
        <v>33</v>
      </c>
      <c r="N80" s="26">
        <f t="shared" ref="N80:N84" si="71">M80/H80</f>
        <v>2.75</v>
      </c>
      <c r="O80" s="59">
        <f>SQRT((((1-N84)^2)*D84+((2-N84)^2)*E84+((3-N84)^2)*F84+((4-N84)^2)*G84)/H84)</f>
        <v>0.845888197928642</v>
      </c>
    </row>
    <row r="81" spans="1:17" ht="15" customHeight="1">
      <c r="A81" s="55"/>
      <c r="B81" s="3" t="s">
        <v>43</v>
      </c>
      <c r="C81" s="44">
        <v>0</v>
      </c>
      <c r="D81" s="44">
        <v>1</v>
      </c>
      <c r="E81" s="44">
        <v>2</v>
      </c>
      <c r="F81" s="44">
        <v>9</v>
      </c>
      <c r="G81" s="44">
        <v>12</v>
      </c>
      <c r="H81" s="15">
        <f>SUM(D81:G81)</f>
        <v>24</v>
      </c>
      <c r="I81" s="44">
        <f t="shared" ref="I81:I84" si="72">D81*1</f>
        <v>1</v>
      </c>
      <c r="J81" s="44">
        <f t="shared" si="67"/>
        <v>4</v>
      </c>
      <c r="K81" s="44">
        <f t="shared" si="68"/>
        <v>27</v>
      </c>
      <c r="L81" s="44">
        <f t="shared" si="69"/>
        <v>48</v>
      </c>
      <c r="M81" s="48">
        <f t="shared" si="70"/>
        <v>80</v>
      </c>
      <c r="N81" s="26">
        <f t="shared" si="71"/>
        <v>3.3333333333333335</v>
      </c>
      <c r="O81" s="59"/>
    </row>
    <row r="82" spans="1:17" ht="15" customHeight="1">
      <c r="A82" s="55"/>
      <c r="B82" s="3" t="s">
        <v>44</v>
      </c>
      <c r="C82" s="44">
        <v>3</v>
      </c>
      <c r="D82" s="44">
        <v>0</v>
      </c>
      <c r="E82" s="44">
        <v>0</v>
      </c>
      <c r="F82" s="44">
        <v>4</v>
      </c>
      <c r="G82" s="44">
        <v>5</v>
      </c>
      <c r="H82" s="15">
        <f>SUM(D82:G82)</f>
        <v>9</v>
      </c>
      <c r="I82" s="44">
        <f t="shared" si="72"/>
        <v>0</v>
      </c>
      <c r="J82" s="44">
        <f t="shared" si="67"/>
        <v>0</v>
      </c>
      <c r="K82" s="44">
        <f t="shared" si="68"/>
        <v>12</v>
      </c>
      <c r="L82" s="44">
        <f t="shared" si="69"/>
        <v>20</v>
      </c>
      <c r="M82" s="48">
        <f t="shared" si="70"/>
        <v>32</v>
      </c>
      <c r="N82" s="26">
        <f t="shared" si="71"/>
        <v>3.5555555555555554</v>
      </c>
      <c r="O82" s="59"/>
    </row>
    <row r="83" spans="1:17" ht="15" customHeight="1">
      <c r="A83" s="55"/>
      <c r="B83" s="3" t="s">
        <v>45</v>
      </c>
      <c r="C83" s="44">
        <v>2</v>
      </c>
      <c r="D83" s="44">
        <v>2</v>
      </c>
      <c r="E83" s="44">
        <v>8</v>
      </c>
      <c r="F83" s="44">
        <v>8</v>
      </c>
      <c r="G83" s="44">
        <v>4</v>
      </c>
      <c r="H83" s="15">
        <f>SUM(D83:G83)</f>
        <v>22</v>
      </c>
      <c r="I83" s="44">
        <f t="shared" si="72"/>
        <v>2</v>
      </c>
      <c r="J83" s="44">
        <f t="shared" si="67"/>
        <v>16</v>
      </c>
      <c r="K83" s="44">
        <f t="shared" si="68"/>
        <v>24</v>
      </c>
      <c r="L83" s="44">
        <f t="shared" si="69"/>
        <v>16</v>
      </c>
      <c r="M83" s="48">
        <f t="shared" si="70"/>
        <v>58</v>
      </c>
      <c r="N83" s="26">
        <f t="shared" si="71"/>
        <v>2.6363636363636362</v>
      </c>
      <c r="O83" s="59"/>
    </row>
    <row r="84" spans="1:17">
      <c r="A84" s="55"/>
      <c r="B84" s="12" t="s">
        <v>148</v>
      </c>
      <c r="C84" s="14">
        <f>SUM(C80:C83)</f>
        <v>5</v>
      </c>
      <c r="D84" s="14">
        <f>SUM(D80:D83)</f>
        <v>3</v>
      </c>
      <c r="E84" s="14">
        <f>SUM(E80:E83)</f>
        <v>14</v>
      </c>
      <c r="F84" s="14">
        <f>SUM(F80:F83)</f>
        <v>28</v>
      </c>
      <c r="G84" s="14">
        <f>SUM(G80:G83)</f>
        <v>22</v>
      </c>
      <c r="H84" s="14">
        <f>SUM(D84:G84)</f>
        <v>67</v>
      </c>
      <c r="I84" s="45">
        <f t="shared" si="72"/>
        <v>3</v>
      </c>
      <c r="J84" s="45">
        <f t="shared" si="67"/>
        <v>28</v>
      </c>
      <c r="K84" s="45">
        <f t="shared" si="68"/>
        <v>84</v>
      </c>
      <c r="L84" s="45">
        <f t="shared" si="69"/>
        <v>88</v>
      </c>
      <c r="M84" s="28">
        <f t="shared" si="70"/>
        <v>203</v>
      </c>
      <c r="N84" s="25">
        <f t="shared" si="71"/>
        <v>3.0298507462686568</v>
      </c>
      <c r="O84" s="59"/>
    </row>
    <row r="85" spans="1:17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Q85" s="29"/>
    </row>
    <row r="86" spans="1:17" ht="15" customHeight="1">
      <c r="A86" s="57" t="s">
        <v>47</v>
      </c>
      <c r="B86" s="3" t="s">
        <v>48</v>
      </c>
      <c r="C86" s="44">
        <v>4</v>
      </c>
      <c r="D86" s="44">
        <v>1</v>
      </c>
      <c r="E86" s="44">
        <v>7</v>
      </c>
      <c r="F86" s="44">
        <v>24</v>
      </c>
      <c r="G86" s="44">
        <v>12</v>
      </c>
      <c r="H86" s="15">
        <f>SUM(D86:G86)</f>
        <v>44</v>
      </c>
      <c r="I86" s="44">
        <f t="shared" ref="I86:I89" si="73">D86*1</f>
        <v>1</v>
      </c>
      <c r="J86" s="44">
        <f t="shared" ref="J86:J89" si="74">E86*2</f>
        <v>14</v>
      </c>
      <c r="K86" s="44">
        <f t="shared" ref="K86:K89" si="75">F86*3</f>
        <v>72</v>
      </c>
      <c r="L86" s="44">
        <f t="shared" ref="L86:L89" si="76">G86*4</f>
        <v>48</v>
      </c>
      <c r="M86" s="48">
        <f t="shared" ref="M86:M89" si="77">SUM(I86:L86)</f>
        <v>135</v>
      </c>
      <c r="N86" s="26">
        <f t="shared" ref="N86:N89" si="78">M86/H86</f>
        <v>3.0681818181818183</v>
      </c>
      <c r="O86" s="59">
        <f>SQRT((((1-N89)^2)*D89+((2-N89)^2)*E89+((3-N89)^2)*F89+((4-N89)^2)*G89)/H89)</f>
        <v>0.78296788847951215</v>
      </c>
    </row>
    <row r="87" spans="1:17" ht="15" customHeight="1">
      <c r="A87" s="57"/>
      <c r="B87" s="3" t="s">
        <v>49</v>
      </c>
      <c r="C87" s="44">
        <v>0</v>
      </c>
      <c r="D87" s="44">
        <v>0</v>
      </c>
      <c r="E87" s="44">
        <v>1</v>
      </c>
      <c r="F87" s="44">
        <v>28</v>
      </c>
      <c r="G87" s="44">
        <v>19</v>
      </c>
      <c r="H87" s="15">
        <f>SUM(D87:G87)</f>
        <v>48</v>
      </c>
      <c r="I87" s="44">
        <f t="shared" si="73"/>
        <v>0</v>
      </c>
      <c r="J87" s="44">
        <f t="shared" si="74"/>
        <v>2</v>
      </c>
      <c r="K87" s="44">
        <f t="shared" si="75"/>
        <v>84</v>
      </c>
      <c r="L87" s="44">
        <f t="shared" si="76"/>
        <v>76</v>
      </c>
      <c r="M87" s="48">
        <f t="shared" si="77"/>
        <v>162</v>
      </c>
      <c r="N87" s="26">
        <f t="shared" si="78"/>
        <v>3.375</v>
      </c>
      <c r="O87" s="59"/>
    </row>
    <row r="88" spans="1:17" ht="15" customHeight="1">
      <c r="A88" s="57"/>
      <c r="B88" s="3" t="s">
        <v>50</v>
      </c>
      <c r="C88" s="44">
        <v>4</v>
      </c>
      <c r="D88" s="44">
        <v>5</v>
      </c>
      <c r="E88" s="44">
        <v>10</v>
      </c>
      <c r="F88" s="44">
        <v>20</v>
      </c>
      <c r="G88" s="44">
        <v>21</v>
      </c>
      <c r="H88" s="15">
        <f>SUM(D88:G88)</f>
        <v>56</v>
      </c>
      <c r="I88" s="44">
        <f t="shared" si="73"/>
        <v>5</v>
      </c>
      <c r="J88" s="44">
        <f t="shared" si="74"/>
        <v>20</v>
      </c>
      <c r="K88" s="44">
        <f t="shared" si="75"/>
        <v>60</v>
      </c>
      <c r="L88" s="44">
        <f t="shared" si="76"/>
        <v>84</v>
      </c>
      <c r="M88" s="48">
        <f t="shared" si="77"/>
        <v>169</v>
      </c>
      <c r="N88" s="26">
        <f t="shared" si="78"/>
        <v>3.0178571428571428</v>
      </c>
      <c r="O88" s="59"/>
    </row>
    <row r="89" spans="1:17">
      <c r="A89" s="57"/>
      <c r="B89" s="12" t="s">
        <v>148</v>
      </c>
      <c r="C89" s="14">
        <f>SUM(C86:C88)</f>
        <v>8</v>
      </c>
      <c r="D89" s="14">
        <f>SUM(D86:D88)</f>
        <v>6</v>
      </c>
      <c r="E89" s="14">
        <f>SUM(E86:E88)</f>
        <v>18</v>
      </c>
      <c r="F89" s="14">
        <f>SUM(F86:F88)</f>
        <v>72</v>
      </c>
      <c r="G89" s="14">
        <f>SUM(G86:G88)</f>
        <v>52</v>
      </c>
      <c r="H89" s="14">
        <f>SUM(D89:G89)</f>
        <v>148</v>
      </c>
      <c r="I89" s="45">
        <f t="shared" si="73"/>
        <v>6</v>
      </c>
      <c r="J89" s="45">
        <f t="shared" si="74"/>
        <v>36</v>
      </c>
      <c r="K89" s="45">
        <f t="shared" si="75"/>
        <v>216</v>
      </c>
      <c r="L89" s="45">
        <f t="shared" si="76"/>
        <v>208</v>
      </c>
      <c r="M89" s="28">
        <f t="shared" si="77"/>
        <v>466</v>
      </c>
      <c r="N89" s="25">
        <f t="shared" si="78"/>
        <v>3.1486486486486487</v>
      </c>
      <c r="O89" s="59"/>
    </row>
    <row r="90" spans="1:17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Q90" s="29"/>
    </row>
    <row r="91" spans="1:17" ht="15" customHeight="1">
      <c r="A91" s="55" t="s">
        <v>51</v>
      </c>
      <c r="B91" s="3" t="s">
        <v>52</v>
      </c>
      <c r="C91" s="44">
        <v>1</v>
      </c>
      <c r="D91" s="44">
        <v>4</v>
      </c>
      <c r="E91" s="44">
        <v>11</v>
      </c>
      <c r="F91" s="44">
        <v>6</v>
      </c>
      <c r="G91" s="44">
        <v>2</v>
      </c>
      <c r="H91" s="10">
        <f t="shared" ref="H91:H96" si="79">SUM(D91:G91)</f>
        <v>23</v>
      </c>
      <c r="I91" s="44">
        <f t="shared" ref="I91:I96" si="80">D91*1</f>
        <v>4</v>
      </c>
      <c r="J91" s="44">
        <f t="shared" ref="J91:J96" si="81">E91*2</f>
        <v>22</v>
      </c>
      <c r="K91" s="44">
        <f t="shared" ref="K91:K96" si="82">F91*3</f>
        <v>18</v>
      </c>
      <c r="L91" s="44">
        <f t="shared" ref="L91:L96" si="83">G91*4</f>
        <v>8</v>
      </c>
      <c r="M91" s="48">
        <f t="shared" ref="M91:M96" si="84">SUM(I91:L91)</f>
        <v>52</v>
      </c>
      <c r="N91" s="26">
        <f t="shared" ref="N91:N96" si="85">M91/H91</f>
        <v>2.2608695652173911</v>
      </c>
      <c r="O91" s="59">
        <f>SQRT((((1-N96)^2)*D96+((2-N96)^2)*E96+((3-N96)^2)*F96+((4-N96)^2)*G96)/H96)</f>
        <v>1.0233887890510094</v>
      </c>
    </row>
    <row r="92" spans="1:17" ht="15" customHeight="1">
      <c r="A92" s="55"/>
      <c r="B92" s="3" t="s">
        <v>55</v>
      </c>
      <c r="C92" s="44">
        <v>4</v>
      </c>
      <c r="D92" s="44">
        <v>14</v>
      </c>
      <c r="E92" s="44">
        <v>19</v>
      </c>
      <c r="F92" s="44">
        <v>22</v>
      </c>
      <c r="G92" s="44">
        <v>25</v>
      </c>
      <c r="H92" s="10">
        <f t="shared" si="79"/>
        <v>80</v>
      </c>
      <c r="I92" s="44">
        <f t="shared" si="80"/>
        <v>14</v>
      </c>
      <c r="J92" s="44">
        <f t="shared" si="81"/>
        <v>38</v>
      </c>
      <c r="K92" s="44">
        <f t="shared" si="82"/>
        <v>66</v>
      </c>
      <c r="L92" s="44">
        <f t="shared" si="83"/>
        <v>100</v>
      </c>
      <c r="M92" s="48">
        <f t="shared" si="84"/>
        <v>218</v>
      </c>
      <c r="N92" s="26">
        <f t="shared" si="85"/>
        <v>2.7250000000000001</v>
      </c>
      <c r="O92" s="59"/>
    </row>
    <row r="93" spans="1:17" ht="15" customHeight="1">
      <c r="A93" s="55"/>
      <c r="B93" s="3" t="s">
        <v>53</v>
      </c>
      <c r="C93" s="44">
        <v>0</v>
      </c>
      <c r="D93" s="44">
        <v>6</v>
      </c>
      <c r="E93" s="44">
        <v>10</v>
      </c>
      <c r="F93" s="44">
        <v>6</v>
      </c>
      <c r="G93" s="44">
        <v>2</v>
      </c>
      <c r="H93" s="10">
        <f t="shared" si="79"/>
        <v>24</v>
      </c>
      <c r="I93" s="44">
        <f t="shared" si="80"/>
        <v>6</v>
      </c>
      <c r="J93" s="44">
        <f t="shared" si="81"/>
        <v>20</v>
      </c>
      <c r="K93" s="44">
        <f t="shared" si="82"/>
        <v>18</v>
      </c>
      <c r="L93" s="44">
        <f t="shared" si="83"/>
        <v>8</v>
      </c>
      <c r="M93" s="48">
        <f t="shared" si="84"/>
        <v>52</v>
      </c>
      <c r="N93" s="26">
        <f t="shared" si="85"/>
        <v>2.1666666666666665</v>
      </c>
      <c r="O93" s="59"/>
    </row>
    <row r="94" spans="1:17" ht="17.25" customHeight="1">
      <c r="A94" s="55"/>
      <c r="B94" s="3" t="s">
        <v>54</v>
      </c>
      <c r="C94" s="44">
        <v>6</v>
      </c>
      <c r="D94" s="44">
        <v>2</v>
      </c>
      <c r="E94" s="44">
        <v>5</v>
      </c>
      <c r="F94" s="44">
        <v>8</v>
      </c>
      <c r="G94" s="44">
        <v>3</v>
      </c>
      <c r="H94" s="10">
        <f t="shared" si="79"/>
        <v>18</v>
      </c>
      <c r="I94" s="44">
        <f t="shared" si="80"/>
        <v>2</v>
      </c>
      <c r="J94" s="44">
        <f t="shared" si="81"/>
        <v>10</v>
      </c>
      <c r="K94" s="44">
        <f t="shared" si="82"/>
        <v>24</v>
      </c>
      <c r="L94" s="44">
        <f t="shared" si="83"/>
        <v>12</v>
      </c>
      <c r="M94" s="48">
        <f t="shared" si="84"/>
        <v>48</v>
      </c>
      <c r="N94" s="26">
        <f t="shared" si="85"/>
        <v>2.6666666666666665</v>
      </c>
      <c r="O94" s="59"/>
    </row>
    <row r="95" spans="1:17" ht="15" customHeight="1">
      <c r="A95" s="55"/>
      <c r="B95" s="3" t="s">
        <v>56</v>
      </c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10">
        <f t="shared" si="79"/>
        <v>0</v>
      </c>
      <c r="I95" s="44">
        <f t="shared" si="80"/>
        <v>0</v>
      </c>
      <c r="J95" s="44">
        <f t="shared" si="81"/>
        <v>0</v>
      </c>
      <c r="K95" s="44">
        <f t="shared" si="82"/>
        <v>0</v>
      </c>
      <c r="L95" s="44">
        <f t="shared" si="83"/>
        <v>0</v>
      </c>
      <c r="M95" s="48">
        <f t="shared" si="84"/>
        <v>0</v>
      </c>
      <c r="N95" s="26">
        <v>0</v>
      </c>
      <c r="O95" s="59"/>
    </row>
    <row r="96" spans="1:17">
      <c r="A96" s="55"/>
      <c r="B96" s="12" t="s">
        <v>148</v>
      </c>
      <c r="C96" s="14">
        <f>SUM(C91:C95)</f>
        <v>11</v>
      </c>
      <c r="D96" s="14">
        <f>SUM(D91:D95)</f>
        <v>26</v>
      </c>
      <c r="E96" s="14">
        <f>SUM(E91:E95)</f>
        <v>45</v>
      </c>
      <c r="F96" s="14">
        <f>SUM(F91:F95)</f>
        <v>42</v>
      </c>
      <c r="G96" s="14">
        <f>SUM(G91:G95)</f>
        <v>32</v>
      </c>
      <c r="H96" s="14">
        <f t="shared" si="79"/>
        <v>145</v>
      </c>
      <c r="I96" s="45">
        <f t="shared" si="80"/>
        <v>26</v>
      </c>
      <c r="J96" s="45">
        <f t="shared" si="81"/>
        <v>90</v>
      </c>
      <c r="K96" s="45">
        <f t="shared" si="82"/>
        <v>126</v>
      </c>
      <c r="L96" s="45">
        <f t="shared" si="83"/>
        <v>128</v>
      </c>
      <c r="M96" s="28">
        <f t="shared" si="84"/>
        <v>370</v>
      </c>
      <c r="N96" s="25">
        <f t="shared" si="85"/>
        <v>2.5517241379310347</v>
      </c>
      <c r="O96" s="59"/>
    </row>
    <row r="97" spans="1:17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7" ht="15" customHeight="1">
      <c r="A98" s="57" t="s">
        <v>57</v>
      </c>
      <c r="B98" s="3" t="s">
        <v>58</v>
      </c>
      <c r="C98" s="44">
        <v>10</v>
      </c>
      <c r="D98" s="44">
        <v>4</v>
      </c>
      <c r="E98" s="44">
        <v>12</v>
      </c>
      <c r="F98" s="44">
        <v>13</v>
      </c>
      <c r="G98" s="44">
        <v>9</v>
      </c>
      <c r="H98" s="15">
        <f t="shared" ref="H98:H103" si="86">SUM(D98:G98)</f>
        <v>38</v>
      </c>
      <c r="I98" s="44">
        <f t="shared" ref="I98:I103" si="87">D98*1</f>
        <v>4</v>
      </c>
      <c r="J98" s="44">
        <f t="shared" ref="J98:J103" si="88">E98*2</f>
        <v>24</v>
      </c>
      <c r="K98" s="44">
        <f t="shared" ref="K98:K103" si="89">F98*3</f>
        <v>39</v>
      </c>
      <c r="L98" s="44">
        <f t="shared" ref="L98:L103" si="90">G98*4</f>
        <v>36</v>
      </c>
      <c r="M98" s="48">
        <f t="shared" ref="M98:M103" si="91">SUM(I98:L98)</f>
        <v>103</v>
      </c>
      <c r="N98" s="26">
        <f t="shared" ref="N98:N103" si="92">M98/H98</f>
        <v>2.7105263157894739</v>
      </c>
      <c r="O98" s="59">
        <f>SQRT((((1-N103)^2)*D103+((2-N103)^2)*E103+((3-N103)^2)*F103+((4-N103)^2)*G103)/H103)</f>
        <v>0.92870718062713109</v>
      </c>
    </row>
    <row r="99" spans="1:17" ht="15" customHeight="1">
      <c r="A99" s="57"/>
      <c r="B99" s="3" t="s">
        <v>59</v>
      </c>
      <c r="C99" s="44">
        <v>5</v>
      </c>
      <c r="D99" s="44">
        <v>10</v>
      </c>
      <c r="E99" s="44">
        <v>16</v>
      </c>
      <c r="F99" s="44">
        <v>16</v>
      </c>
      <c r="G99" s="44">
        <v>1</v>
      </c>
      <c r="H99" s="15">
        <f t="shared" si="86"/>
        <v>43</v>
      </c>
      <c r="I99" s="44">
        <f t="shared" si="87"/>
        <v>10</v>
      </c>
      <c r="J99" s="44">
        <f t="shared" si="88"/>
        <v>32</v>
      </c>
      <c r="K99" s="44">
        <f t="shared" si="89"/>
        <v>48</v>
      </c>
      <c r="L99" s="44">
        <f t="shared" si="90"/>
        <v>4</v>
      </c>
      <c r="M99" s="48">
        <f t="shared" si="91"/>
        <v>94</v>
      </c>
      <c r="N99" s="26">
        <f t="shared" si="92"/>
        <v>2.1860465116279069</v>
      </c>
      <c r="O99" s="59"/>
    </row>
    <row r="100" spans="1:17" ht="15" customHeight="1">
      <c r="A100" s="57"/>
      <c r="B100" s="3" t="s">
        <v>60</v>
      </c>
      <c r="C100" s="44">
        <v>2</v>
      </c>
      <c r="D100" s="44">
        <v>1</v>
      </c>
      <c r="E100" s="44">
        <v>3</v>
      </c>
      <c r="F100" s="44">
        <v>2</v>
      </c>
      <c r="G100" s="44">
        <v>4</v>
      </c>
      <c r="H100" s="15">
        <f t="shared" si="86"/>
        <v>10</v>
      </c>
      <c r="I100" s="44">
        <f t="shared" si="87"/>
        <v>1</v>
      </c>
      <c r="J100" s="44">
        <f t="shared" si="88"/>
        <v>6</v>
      </c>
      <c r="K100" s="44">
        <f t="shared" si="89"/>
        <v>6</v>
      </c>
      <c r="L100" s="44">
        <f t="shared" si="90"/>
        <v>16</v>
      </c>
      <c r="M100" s="48">
        <f t="shared" si="91"/>
        <v>29</v>
      </c>
      <c r="N100" s="26">
        <f t="shared" si="92"/>
        <v>2.9</v>
      </c>
      <c r="O100" s="59"/>
    </row>
    <row r="101" spans="1:17" ht="15" customHeight="1">
      <c r="A101" s="57"/>
      <c r="B101" s="3" t="s">
        <v>61</v>
      </c>
      <c r="C101" s="44">
        <v>2</v>
      </c>
      <c r="D101" s="44">
        <v>3</v>
      </c>
      <c r="E101" s="44">
        <v>14</v>
      </c>
      <c r="F101" s="44">
        <v>5</v>
      </c>
      <c r="G101" s="44">
        <v>0</v>
      </c>
      <c r="H101" s="15">
        <f t="shared" si="86"/>
        <v>22</v>
      </c>
      <c r="I101" s="44">
        <f t="shared" si="87"/>
        <v>3</v>
      </c>
      <c r="J101" s="44">
        <f t="shared" si="88"/>
        <v>28</v>
      </c>
      <c r="K101" s="44">
        <f t="shared" si="89"/>
        <v>15</v>
      </c>
      <c r="L101" s="44">
        <f t="shared" si="90"/>
        <v>0</v>
      </c>
      <c r="M101" s="48">
        <f t="shared" si="91"/>
        <v>46</v>
      </c>
      <c r="N101" s="26">
        <f t="shared" si="92"/>
        <v>2.0909090909090908</v>
      </c>
      <c r="O101" s="59"/>
    </row>
    <row r="102" spans="1:17" ht="15" customHeight="1">
      <c r="A102" s="57"/>
      <c r="B102" s="3" t="s">
        <v>62</v>
      </c>
      <c r="C102" s="44">
        <v>4</v>
      </c>
      <c r="D102" s="44">
        <v>10</v>
      </c>
      <c r="E102" s="44">
        <v>11</v>
      </c>
      <c r="F102" s="44">
        <v>7</v>
      </c>
      <c r="G102" s="44">
        <v>4</v>
      </c>
      <c r="H102" s="15">
        <f t="shared" si="86"/>
        <v>32</v>
      </c>
      <c r="I102" s="44">
        <f t="shared" si="87"/>
        <v>10</v>
      </c>
      <c r="J102" s="44">
        <f t="shared" si="88"/>
        <v>22</v>
      </c>
      <c r="K102" s="44">
        <f t="shared" si="89"/>
        <v>21</v>
      </c>
      <c r="L102" s="44">
        <f t="shared" si="90"/>
        <v>16</v>
      </c>
      <c r="M102" s="48">
        <f t="shared" si="91"/>
        <v>69</v>
      </c>
      <c r="N102" s="26">
        <f t="shared" si="92"/>
        <v>2.15625</v>
      </c>
      <c r="O102" s="59"/>
    </row>
    <row r="103" spans="1:17">
      <c r="A103" s="57"/>
      <c r="B103" s="12" t="s">
        <v>148</v>
      </c>
      <c r="C103" s="14">
        <f>SUM(C98:C102)</f>
        <v>23</v>
      </c>
      <c r="D103" s="14">
        <f>SUM(D98:D102)</f>
        <v>28</v>
      </c>
      <c r="E103" s="14">
        <f>SUM(E98:E102)</f>
        <v>56</v>
      </c>
      <c r="F103" s="14">
        <f>SUM(F98:F102)</f>
        <v>43</v>
      </c>
      <c r="G103" s="14">
        <f>SUM(G98:G102)</f>
        <v>18</v>
      </c>
      <c r="H103" s="14">
        <f t="shared" si="86"/>
        <v>145</v>
      </c>
      <c r="I103" s="45">
        <f t="shared" si="87"/>
        <v>28</v>
      </c>
      <c r="J103" s="45">
        <f t="shared" si="88"/>
        <v>112</v>
      </c>
      <c r="K103" s="45">
        <f t="shared" si="89"/>
        <v>129</v>
      </c>
      <c r="L103" s="45">
        <f t="shared" si="90"/>
        <v>72</v>
      </c>
      <c r="M103" s="28">
        <f t="shared" si="91"/>
        <v>341</v>
      </c>
      <c r="N103" s="25">
        <f t="shared" si="92"/>
        <v>2.3517241379310345</v>
      </c>
      <c r="O103" s="59"/>
    </row>
    <row r="104" spans="1:17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Q104" s="29"/>
    </row>
    <row r="105" spans="1:17" ht="24" customHeight="1">
      <c r="A105" s="55" t="s">
        <v>115</v>
      </c>
      <c r="B105" s="4" t="s">
        <v>116</v>
      </c>
      <c r="C105" s="44">
        <v>1</v>
      </c>
      <c r="D105" s="44">
        <v>1</v>
      </c>
      <c r="E105" s="44">
        <v>6</v>
      </c>
      <c r="F105" s="44">
        <v>12</v>
      </c>
      <c r="G105" s="44">
        <v>16</v>
      </c>
      <c r="H105" s="15">
        <f>SUM(D105:G105)</f>
        <v>35</v>
      </c>
      <c r="I105" s="44">
        <f t="shared" ref="I105:I107" si="93">D105*1</f>
        <v>1</v>
      </c>
      <c r="J105" s="44">
        <f t="shared" ref="J105:J107" si="94">E105*2</f>
        <v>12</v>
      </c>
      <c r="K105" s="44">
        <f t="shared" ref="K105:K107" si="95">F105*3</f>
        <v>36</v>
      </c>
      <c r="L105" s="44">
        <f t="shared" ref="L105:L107" si="96">G105*4</f>
        <v>64</v>
      </c>
      <c r="M105" s="48">
        <f t="shared" ref="M105:M107" si="97">SUM(I105:L105)</f>
        <v>113</v>
      </c>
      <c r="N105" s="26">
        <f t="shared" ref="N105:N107" si="98">M105/H105</f>
        <v>3.2285714285714286</v>
      </c>
      <c r="O105" s="59">
        <f>SQRT((((1-N107)^2)*D107+((2-N107)^2)*E107+((3-N107)^2)*F107+((4-N107)^2)*G107)/H107)</f>
        <v>0.9626706050760826</v>
      </c>
    </row>
    <row r="106" spans="1:17" ht="17.25" customHeight="1">
      <c r="A106" s="55"/>
      <c r="B106" s="4" t="s">
        <v>117</v>
      </c>
      <c r="C106" s="44">
        <v>1</v>
      </c>
      <c r="D106" s="44">
        <v>4</v>
      </c>
      <c r="E106" s="44">
        <v>10</v>
      </c>
      <c r="F106" s="44">
        <v>8</v>
      </c>
      <c r="G106" s="44">
        <v>13</v>
      </c>
      <c r="H106" s="50">
        <f>SUM(D106:G106)</f>
        <v>35</v>
      </c>
      <c r="I106" s="44">
        <f t="shared" si="93"/>
        <v>4</v>
      </c>
      <c r="J106" s="44">
        <f t="shared" si="94"/>
        <v>20</v>
      </c>
      <c r="K106" s="44">
        <f t="shared" si="95"/>
        <v>24</v>
      </c>
      <c r="L106" s="44">
        <f t="shared" si="96"/>
        <v>52</v>
      </c>
      <c r="M106" s="48">
        <f t="shared" si="97"/>
        <v>100</v>
      </c>
      <c r="N106" s="26">
        <f t="shared" si="98"/>
        <v>2.8571428571428572</v>
      </c>
      <c r="O106" s="59"/>
    </row>
    <row r="107" spans="1:17">
      <c r="A107" s="55"/>
      <c r="B107" s="12" t="s">
        <v>148</v>
      </c>
      <c r="C107" s="14">
        <f>SUM(C105:C106)</f>
        <v>2</v>
      </c>
      <c r="D107" s="14">
        <f>SUM(D105:D106)</f>
        <v>5</v>
      </c>
      <c r="E107" s="14">
        <f>SUM(E105:E106)</f>
        <v>16</v>
      </c>
      <c r="F107" s="14">
        <f>SUM(F105:F106)</f>
        <v>20</v>
      </c>
      <c r="G107" s="14">
        <f>SUM(G105:G106)</f>
        <v>29</v>
      </c>
      <c r="H107" s="14">
        <f>SUM(D107:G107)</f>
        <v>70</v>
      </c>
      <c r="I107" s="45">
        <f t="shared" si="93"/>
        <v>5</v>
      </c>
      <c r="J107" s="45">
        <f t="shared" si="94"/>
        <v>32</v>
      </c>
      <c r="K107" s="45">
        <f t="shared" si="95"/>
        <v>60</v>
      </c>
      <c r="L107" s="45">
        <f t="shared" si="96"/>
        <v>116</v>
      </c>
      <c r="M107" s="28">
        <f t="shared" si="97"/>
        <v>213</v>
      </c>
      <c r="N107" s="25">
        <f t="shared" si="98"/>
        <v>3.0428571428571427</v>
      </c>
      <c r="O107" s="59"/>
    </row>
    <row r="108" spans="1:17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Q108" s="29"/>
    </row>
    <row r="109" spans="1:17" ht="18.75" customHeight="1">
      <c r="A109" s="55" t="s">
        <v>113</v>
      </c>
      <c r="B109" s="4" t="s">
        <v>114</v>
      </c>
      <c r="C109" s="44">
        <v>0</v>
      </c>
      <c r="D109" s="44">
        <v>7</v>
      </c>
      <c r="E109" s="44">
        <v>4</v>
      </c>
      <c r="F109" s="44">
        <v>1</v>
      </c>
      <c r="G109" s="44">
        <v>0</v>
      </c>
      <c r="H109" s="10">
        <f>SUM(D109:G109)</f>
        <v>12</v>
      </c>
      <c r="I109" s="44">
        <f t="shared" ref="I109:I112" si="99">D109*1</f>
        <v>7</v>
      </c>
      <c r="J109" s="44">
        <f t="shared" ref="J109:J112" si="100">E109*2</f>
        <v>8</v>
      </c>
      <c r="K109" s="44">
        <f t="shared" ref="K109:K112" si="101">F109*3</f>
        <v>3</v>
      </c>
      <c r="L109" s="44">
        <f t="shared" ref="L109:L112" si="102">G109*4</f>
        <v>0</v>
      </c>
      <c r="M109" s="48">
        <f t="shared" ref="M109:M112" si="103">SUM(I109:L109)</f>
        <v>18</v>
      </c>
      <c r="N109" s="26">
        <f t="shared" ref="N109:N112" si="104">M109/H109</f>
        <v>1.5</v>
      </c>
      <c r="O109" s="59">
        <f>SQRT((((1-N112)^2)*D112+((2-N112)^2)*E112+((3-N112)^2)*F112+((4-N112)^2)*G112)/H112)</f>
        <v>1.1350620143275865</v>
      </c>
    </row>
    <row r="110" spans="1:17" ht="18" customHeight="1">
      <c r="A110" s="55"/>
      <c r="B110" s="4" t="s">
        <v>24</v>
      </c>
      <c r="C110" s="44">
        <v>0</v>
      </c>
      <c r="D110" s="44">
        <v>0</v>
      </c>
      <c r="E110" s="44">
        <v>0</v>
      </c>
      <c r="F110" s="44">
        <v>9</v>
      </c>
      <c r="G110" s="44">
        <v>3</v>
      </c>
      <c r="H110" s="10">
        <f>SUM(D110:G110)</f>
        <v>12</v>
      </c>
      <c r="I110" s="44">
        <f t="shared" si="99"/>
        <v>0</v>
      </c>
      <c r="J110" s="44">
        <f t="shared" si="100"/>
        <v>0</v>
      </c>
      <c r="K110" s="44">
        <f t="shared" si="101"/>
        <v>27</v>
      </c>
      <c r="L110" s="44">
        <f t="shared" si="102"/>
        <v>12</v>
      </c>
      <c r="M110" s="48">
        <f t="shared" si="103"/>
        <v>39</v>
      </c>
      <c r="N110" s="26">
        <f t="shared" si="104"/>
        <v>3.25</v>
      </c>
      <c r="O110" s="59"/>
    </row>
    <row r="111" spans="1:17" ht="15" customHeight="1">
      <c r="A111" s="55"/>
      <c r="B111" s="4" t="s">
        <v>23</v>
      </c>
      <c r="C111" s="44">
        <v>1</v>
      </c>
      <c r="D111" s="44">
        <v>5</v>
      </c>
      <c r="E111" s="44">
        <v>1</v>
      </c>
      <c r="F111" s="44">
        <v>7</v>
      </c>
      <c r="G111" s="44">
        <v>10</v>
      </c>
      <c r="H111" s="10">
        <f>SUM(D111:G111)</f>
        <v>23</v>
      </c>
      <c r="I111" s="44">
        <f t="shared" si="99"/>
        <v>5</v>
      </c>
      <c r="J111" s="44">
        <f t="shared" si="100"/>
        <v>2</v>
      </c>
      <c r="K111" s="44">
        <f t="shared" si="101"/>
        <v>21</v>
      </c>
      <c r="L111" s="44">
        <f t="shared" si="102"/>
        <v>40</v>
      </c>
      <c r="M111" s="48">
        <f t="shared" si="103"/>
        <v>68</v>
      </c>
      <c r="N111" s="26">
        <f t="shared" si="104"/>
        <v>2.9565217391304346</v>
      </c>
      <c r="O111" s="59"/>
    </row>
    <row r="112" spans="1:17">
      <c r="A112" s="55"/>
      <c r="B112" s="12" t="s">
        <v>148</v>
      </c>
      <c r="C112" s="14">
        <f>SUM(C109:C111)</f>
        <v>1</v>
      </c>
      <c r="D112" s="14">
        <f>SUM(D109:D111)</f>
        <v>12</v>
      </c>
      <c r="E112" s="14">
        <f>SUM(E109:E111)</f>
        <v>5</v>
      </c>
      <c r="F112" s="14">
        <f>SUM(F109:F111)</f>
        <v>17</v>
      </c>
      <c r="G112" s="14">
        <f>SUM(G109:G111)</f>
        <v>13</v>
      </c>
      <c r="H112" s="14">
        <f>SUM(D112:G112)</f>
        <v>47</v>
      </c>
      <c r="I112" s="45">
        <f t="shared" si="99"/>
        <v>12</v>
      </c>
      <c r="J112" s="45">
        <f t="shared" si="100"/>
        <v>10</v>
      </c>
      <c r="K112" s="45">
        <f t="shared" si="101"/>
        <v>51</v>
      </c>
      <c r="L112" s="45">
        <f t="shared" si="102"/>
        <v>52</v>
      </c>
      <c r="M112" s="28">
        <f t="shared" si="103"/>
        <v>125</v>
      </c>
      <c r="N112" s="25">
        <f t="shared" si="104"/>
        <v>2.6595744680851063</v>
      </c>
      <c r="O112" s="59"/>
    </row>
    <row r="113" spans="1:17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Q113" s="29"/>
    </row>
    <row r="114" spans="1:17" ht="15" customHeight="1">
      <c r="A114" s="55" t="s">
        <v>108</v>
      </c>
      <c r="B114" s="4" t="s">
        <v>81</v>
      </c>
      <c r="C114" s="44">
        <v>0</v>
      </c>
      <c r="D114" s="44">
        <v>0</v>
      </c>
      <c r="E114" s="44">
        <v>0</v>
      </c>
      <c r="F114" s="44">
        <v>0</v>
      </c>
      <c r="G114" s="44">
        <v>0</v>
      </c>
      <c r="H114" s="15">
        <f t="shared" ref="H114:H121" si="105">SUM(D114:G114)</f>
        <v>0</v>
      </c>
      <c r="I114" s="44">
        <f t="shared" ref="I114:I121" si="106">D114*1</f>
        <v>0</v>
      </c>
      <c r="J114" s="44">
        <f t="shared" ref="J114:J121" si="107">E114*2</f>
        <v>0</v>
      </c>
      <c r="K114" s="44">
        <f t="shared" ref="K114:K121" si="108">F114*3</f>
        <v>0</v>
      </c>
      <c r="L114" s="44">
        <f t="shared" ref="L114:L121" si="109">G114*4</f>
        <v>0</v>
      </c>
      <c r="M114" s="48">
        <f t="shared" ref="M114:M121" si="110">SUM(I114:L114)</f>
        <v>0</v>
      </c>
      <c r="N114" s="26">
        <v>0</v>
      </c>
      <c r="O114" s="59">
        <f>SQRT((((1-N121)^2)*D121+((2-N121)^2)*E121+((3-N121)^2)*F121+((4-N121)^2)*G121)/H121)</f>
        <v>1.0941293861209502</v>
      </c>
    </row>
    <row r="115" spans="1:17" ht="15" customHeight="1">
      <c r="A115" s="55"/>
      <c r="B115" s="4" t="s">
        <v>91</v>
      </c>
      <c r="C115" s="44">
        <v>0</v>
      </c>
      <c r="D115" s="44">
        <v>0</v>
      </c>
      <c r="E115" s="44">
        <v>0</v>
      </c>
      <c r="F115" s="44">
        <v>0</v>
      </c>
      <c r="G115" s="44">
        <v>0</v>
      </c>
      <c r="H115" s="15">
        <f t="shared" si="105"/>
        <v>0</v>
      </c>
      <c r="I115" s="44">
        <f t="shared" si="106"/>
        <v>0</v>
      </c>
      <c r="J115" s="44">
        <f t="shared" si="107"/>
        <v>0</v>
      </c>
      <c r="K115" s="44">
        <f t="shared" si="108"/>
        <v>0</v>
      </c>
      <c r="L115" s="44">
        <f t="shared" si="109"/>
        <v>0</v>
      </c>
      <c r="M115" s="48">
        <f t="shared" si="110"/>
        <v>0</v>
      </c>
      <c r="N115" s="26">
        <v>0</v>
      </c>
      <c r="O115" s="59"/>
    </row>
    <row r="116" spans="1:17" ht="15" customHeight="1">
      <c r="A116" s="55"/>
      <c r="B116" s="4" t="s">
        <v>77</v>
      </c>
      <c r="C116" s="44">
        <v>1</v>
      </c>
      <c r="D116" s="44">
        <v>1</v>
      </c>
      <c r="E116" s="44">
        <v>10</v>
      </c>
      <c r="F116" s="44">
        <v>4</v>
      </c>
      <c r="G116" s="44">
        <v>8</v>
      </c>
      <c r="H116" s="44">
        <f t="shared" si="105"/>
        <v>23</v>
      </c>
      <c r="I116" s="44">
        <f t="shared" si="106"/>
        <v>1</v>
      </c>
      <c r="J116" s="44">
        <f t="shared" si="107"/>
        <v>20</v>
      </c>
      <c r="K116" s="44">
        <f t="shared" si="108"/>
        <v>12</v>
      </c>
      <c r="L116" s="44">
        <f t="shared" si="109"/>
        <v>32</v>
      </c>
      <c r="M116" s="48">
        <f t="shared" si="110"/>
        <v>65</v>
      </c>
      <c r="N116" s="26">
        <f t="shared" ref="N116:N121" si="111">M116/H116</f>
        <v>2.8260869565217392</v>
      </c>
      <c r="O116" s="59"/>
    </row>
    <row r="117" spans="1:17" ht="15" customHeight="1">
      <c r="A117" s="55"/>
      <c r="B117" s="4" t="s">
        <v>109</v>
      </c>
      <c r="C117" s="44">
        <v>0</v>
      </c>
      <c r="D117" s="44">
        <v>7</v>
      </c>
      <c r="E117" s="44">
        <v>5</v>
      </c>
      <c r="F117" s="44">
        <v>7</v>
      </c>
      <c r="G117" s="44">
        <v>5</v>
      </c>
      <c r="H117" s="44">
        <f t="shared" si="105"/>
        <v>24</v>
      </c>
      <c r="I117" s="44">
        <f t="shared" si="106"/>
        <v>7</v>
      </c>
      <c r="J117" s="44">
        <f t="shared" si="107"/>
        <v>10</v>
      </c>
      <c r="K117" s="44">
        <f t="shared" si="108"/>
        <v>21</v>
      </c>
      <c r="L117" s="44">
        <f t="shared" si="109"/>
        <v>20</v>
      </c>
      <c r="M117" s="48">
        <f t="shared" si="110"/>
        <v>58</v>
      </c>
      <c r="N117" s="26">
        <f t="shared" si="111"/>
        <v>2.4166666666666665</v>
      </c>
      <c r="O117" s="59"/>
    </row>
    <row r="118" spans="1:17" ht="15" customHeight="1">
      <c r="A118" s="55"/>
      <c r="B118" s="4" t="s">
        <v>110</v>
      </c>
      <c r="C118" s="44">
        <v>0</v>
      </c>
      <c r="D118" s="44">
        <v>7</v>
      </c>
      <c r="E118" s="44">
        <v>5</v>
      </c>
      <c r="F118" s="44">
        <v>7</v>
      </c>
      <c r="G118" s="44">
        <v>5</v>
      </c>
      <c r="H118" s="44">
        <f t="shared" si="105"/>
        <v>24</v>
      </c>
      <c r="I118" s="44">
        <f t="shared" si="106"/>
        <v>7</v>
      </c>
      <c r="J118" s="44">
        <f t="shared" si="107"/>
        <v>10</v>
      </c>
      <c r="K118" s="44">
        <f t="shared" si="108"/>
        <v>21</v>
      </c>
      <c r="L118" s="44">
        <f t="shared" si="109"/>
        <v>20</v>
      </c>
      <c r="M118" s="48">
        <f t="shared" si="110"/>
        <v>58</v>
      </c>
      <c r="N118" s="26">
        <f t="shared" si="111"/>
        <v>2.4166666666666665</v>
      </c>
      <c r="O118" s="59"/>
    </row>
    <row r="119" spans="1:17" ht="15" customHeight="1">
      <c r="A119" s="55"/>
      <c r="B119" s="40" t="s">
        <v>111</v>
      </c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f t="shared" si="105"/>
        <v>0</v>
      </c>
      <c r="I119" s="44">
        <f t="shared" si="106"/>
        <v>0</v>
      </c>
      <c r="J119" s="44">
        <f t="shared" si="107"/>
        <v>0</v>
      </c>
      <c r="K119" s="44">
        <f t="shared" si="108"/>
        <v>0</v>
      </c>
      <c r="L119" s="44">
        <f t="shared" si="109"/>
        <v>0</v>
      </c>
      <c r="M119" s="48">
        <f t="shared" si="110"/>
        <v>0</v>
      </c>
      <c r="N119" s="26">
        <v>0</v>
      </c>
      <c r="O119" s="59"/>
    </row>
    <row r="120" spans="1:17" ht="15" customHeight="1">
      <c r="A120" s="55"/>
      <c r="B120" s="4" t="s">
        <v>112</v>
      </c>
      <c r="C120" s="44">
        <v>0</v>
      </c>
      <c r="D120" s="44">
        <v>7</v>
      </c>
      <c r="E120" s="44">
        <v>5</v>
      </c>
      <c r="F120" s="44">
        <v>7</v>
      </c>
      <c r="G120" s="44">
        <v>5</v>
      </c>
      <c r="H120" s="44">
        <f t="shared" si="105"/>
        <v>24</v>
      </c>
      <c r="I120" s="44">
        <f t="shared" si="106"/>
        <v>7</v>
      </c>
      <c r="J120" s="44">
        <f t="shared" si="107"/>
        <v>10</v>
      </c>
      <c r="K120" s="44">
        <f t="shared" si="108"/>
        <v>21</v>
      </c>
      <c r="L120" s="44">
        <f t="shared" si="109"/>
        <v>20</v>
      </c>
      <c r="M120" s="48">
        <f t="shared" si="110"/>
        <v>58</v>
      </c>
      <c r="N120" s="26">
        <f t="shared" si="111"/>
        <v>2.4166666666666665</v>
      </c>
      <c r="O120" s="59"/>
    </row>
    <row r="121" spans="1:17">
      <c r="A121" s="55"/>
      <c r="B121" s="12" t="s">
        <v>148</v>
      </c>
      <c r="C121" s="14">
        <f>SUM(C114:C120)</f>
        <v>1</v>
      </c>
      <c r="D121" s="14">
        <f>SUM(D114:D120)</f>
        <v>22</v>
      </c>
      <c r="E121" s="14">
        <f>SUM(E114:E120)</f>
        <v>25</v>
      </c>
      <c r="F121" s="14">
        <f>SUM(F114:F120)</f>
        <v>25</v>
      </c>
      <c r="G121" s="14">
        <f>SUM(G114:G120)</f>
        <v>23</v>
      </c>
      <c r="H121" s="14">
        <f t="shared" si="105"/>
        <v>95</v>
      </c>
      <c r="I121" s="45">
        <f t="shared" si="106"/>
        <v>22</v>
      </c>
      <c r="J121" s="45">
        <f t="shared" si="107"/>
        <v>50</v>
      </c>
      <c r="K121" s="45">
        <f t="shared" si="108"/>
        <v>75</v>
      </c>
      <c r="L121" s="45">
        <f t="shared" si="109"/>
        <v>92</v>
      </c>
      <c r="M121" s="28">
        <f t="shared" si="110"/>
        <v>239</v>
      </c>
      <c r="N121" s="25">
        <f t="shared" si="111"/>
        <v>2.5157894736842104</v>
      </c>
      <c r="O121" s="59"/>
    </row>
    <row r="122" spans="1:17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Q122" s="29"/>
    </row>
    <row r="123" spans="1:17" ht="21" customHeight="1">
      <c r="A123" s="55" t="s">
        <v>118</v>
      </c>
      <c r="B123" s="3" t="s">
        <v>119</v>
      </c>
      <c r="C123" s="44">
        <v>0</v>
      </c>
      <c r="D123" s="44">
        <v>0</v>
      </c>
      <c r="E123" s="44">
        <v>1</v>
      </c>
      <c r="F123" s="44">
        <v>21</v>
      </c>
      <c r="G123" s="44">
        <v>38</v>
      </c>
      <c r="H123" s="15">
        <f>SUM(D123:G123)</f>
        <v>60</v>
      </c>
      <c r="I123" s="44">
        <f t="shared" ref="I123:I126" si="112">D123*1</f>
        <v>0</v>
      </c>
      <c r="J123" s="44">
        <f t="shared" ref="J123:J126" si="113">E123*2</f>
        <v>2</v>
      </c>
      <c r="K123" s="44">
        <f t="shared" ref="K123:K126" si="114">F123*3</f>
        <v>63</v>
      </c>
      <c r="L123" s="44">
        <f t="shared" ref="L123:L126" si="115">G123*4</f>
        <v>152</v>
      </c>
      <c r="M123" s="48">
        <f t="shared" ref="M123:M186" si="116">SUM(I123:L123)</f>
        <v>217</v>
      </c>
      <c r="N123" s="26">
        <f t="shared" ref="N123:N126" si="117">M123/H123</f>
        <v>3.6166666666666667</v>
      </c>
      <c r="O123" s="59">
        <f>SQRT((((1-N126)^2)*D126+((2-N126)^2)*E126+((3-N126)^2)*F126+((4-N126)^2)*G126)/H126)</f>
        <v>0.54922609693600288</v>
      </c>
    </row>
    <row r="124" spans="1:17" ht="15.75" customHeight="1">
      <c r="A124" s="55"/>
      <c r="B124" s="3" t="s">
        <v>75</v>
      </c>
      <c r="C124" s="44">
        <v>0</v>
      </c>
      <c r="D124" s="44">
        <v>0</v>
      </c>
      <c r="E124" s="44">
        <v>2</v>
      </c>
      <c r="F124" s="44">
        <v>11</v>
      </c>
      <c r="G124" s="44">
        <v>23</v>
      </c>
      <c r="H124" s="15">
        <f>SUM(D124:G124)</f>
        <v>36</v>
      </c>
      <c r="I124" s="44">
        <f t="shared" si="112"/>
        <v>0</v>
      </c>
      <c r="J124" s="44">
        <f t="shared" si="113"/>
        <v>4</v>
      </c>
      <c r="K124" s="44">
        <f t="shared" si="114"/>
        <v>33</v>
      </c>
      <c r="L124" s="44">
        <f t="shared" si="115"/>
        <v>92</v>
      </c>
      <c r="M124" s="48">
        <f t="shared" si="116"/>
        <v>129</v>
      </c>
      <c r="N124" s="26">
        <f t="shared" si="117"/>
        <v>3.5833333333333335</v>
      </c>
      <c r="O124" s="59"/>
    </row>
    <row r="125" spans="1:17" ht="15" customHeight="1">
      <c r="A125" s="55"/>
      <c r="B125" s="3" t="s">
        <v>120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15">
        <f>SUM(D125:G125)</f>
        <v>0</v>
      </c>
      <c r="I125" s="44">
        <f t="shared" si="112"/>
        <v>0</v>
      </c>
      <c r="J125" s="44">
        <f t="shared" si="113"/>
        <v>0</v>
      </c>
      <c r="K125" s="44">
        <f t="shared" si="114"/>
        <v>0</v>
      </c>
      <c r="L125" s="44">
        <f t="shared" si="115"/>
        <v>0</v>
      </c>
      <c r="M125" s="48">
        <f t="shared" si="116"/>
        <v>0</v>
      </c>
      <c r="N125" s="26">
        <v>0</v>
      </c>
      <c r="O125" s="59"/>
    </row>
    <row r="126" spans="1:17">
      <c r="A126" s="55"/>
      <c r="B126" s="12" t="s">
        <v>148</v>
      </c>
      <c r="C126" s="14">
        <f>SUM(C123:C125)</f>
        <v>0</v>
      </c>
      <c r="D126" s="14">
        <f>SUM(D123:D125)</f>
        <v>0</v>
      </c>
      <c r="E126" s="14">
        <f>SUM(E123:E125)</f>
        <v>3</v>
      </c>
      <c r="F126" s="14">
        <f>SUM(F123:F125)</f>
        <v>32</v>
      </c>
      <c r="G126" s="14">
        <f>SUM(G123:G125)</f>
        <v>61</v>
      </c>
      <c r="H126" s="14">
        <f>SUM(D126:G126)</f>
        <v>96</v>
      </c>
      <c r="I126" s="45">
        <f t="shared" si="112"/>
        <v>0</v>
      </c>
      <c r="J126" s="45">
        <f t="shared" si="113"/>
        <v>6</v>
      </c>
      <c r="K126" s="45">
        <f t="shared" si="114"/>
        <v>96</v>
      </c>
      <c r="L126" s="45">
        <f t="shared" si="115"/>
        <v>244</v>
      </c>
      <c r="M126" s="28">
        <f t="shared" si="116"/>
        <v>346</v>
      </c>
      <c r="N126" s="25">
        <f t="shared" si="117"/>
        <v>3.6041666666666665</v>
      </c>
      <c r="O126" s="59"/>
    </row>
    <row r="127" spans="1:17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29"/>
    </row>
    <row r="128" spans="1:17" ht="27" customHeight="1">
      <c r="A128" s="55" t="s">
        <v>159</v>
      </c>
      <c r="B128" s="4" t="s">
        <v>121</v>
      </c>
      <c r="C128" s="44">
        <v>0</v>
      </c>
      <c r="D128" s="44">
        <v>2</v>
      </c>
      <c r="E128" s="44">
        <v>2</v>
      </c>
      <c r="F128" s="44">
        <v>13</v>
      </c>
      <c r="G128" s="44">
        <v>19</v>
      </c>
      <c r="H128" s="15">
        <f>SUM(D128:G128)</f>
        <v>36</v>
      </c>
      <c r="I128" s="44">
        <f t="shared" ref="I128:I191" si="118">D128*1</f>
        <v>2</v>
      </c>
      <c r="J128" s="44">
        <f t="shared" ref="J128:J191" si="119">E128*2</f>
        <v>4</v>
      </c>
      <c r="K128" s="44">
        <f t="shared" ref="K128:K191" si="120">F128*3</f>
        <v>39</v>
      </c>
      <c r="L128" s="44">
        <f t="shared" ref="L128:L149" si="121">G128*4</f>
        <v>76</v>
      </c>
      <c r="M128" s="48">
        <f t="shared" si="116"/>
        <v>121</v>
      </c>
      <c r="N128" s="26">
        <f t="shared" ref="N128:N158" si="122">M128/H128</f>
        <v>3.3611111111111112</v>
      </c>
      <c r="O128" s="59">
        <f>SQRT((((1-N133)^2)*D133+((2-N133)^2)*E133+((3-N133)^2)*F133+((4-N133)^2)*G133)/H133)</f>
        <v>0.87799703523992678</v>
      </c>
    </row>
    <row r="129" spans="1:17" ht="15" customHeight="1">
      <c r="A129" s="55"/>
      <c r="B129" s="4" t="s">
        <v>24</v>
      </c>
      <c r="C129" s="44">
        <v>0</v>
      </c>
      <c r="D129" s="44">
        <v>0</v>
      </c>
      <c r="E129" s="44">
        <v>0</v>
      </c>
      <c r="F129" s="44">
        <v>1</v>
      </c>
      <c r="G129" s="44">
        <v>11</v>
      </c>
      <c r="H129" s="15">
        <f>SUM(D129:G129)</f>
        <v>12</v>
      </c>
      <c r="I129" s="44">
        <f t="shared" si="118"/>
        <v>0</v>
      </c>
      <c r="J129" s="44">
        <f t="shared" si="119"/>
        <v>0</v>
      </c>
      <c r="K129" s="44">
        <f t="shared" si="120"/>
        <v>3</v>
      </c>
      <c r="L129" s="44">
        <f t="shared" si="121"/>
        <v>44</v>
      </c>
      <c r="M129" s="48">
        <f t="shared" si="116"/>
        <v>47</v>
      </c>
      <c r="N129" s="26">
        <f t="shared" si="122"/>
        <v>3.9166666666666665</v>
      </c>
      <c r="O129" s="59"/>
    </row>
    <row r="130" spans="1:17" ht="15" customHeight="1">
      <c r="A130" s="55"/>
      <c r="B130" s="4" t="s">
        <v>122</v>
      </c>
      <c r="C130" s="44">
        <v>1</v>
      </c>
      <c r="D130" s="44">
        <v>2</v>
      </c>
      <c r="E130" s="44">
        <v>5</v>
      </c>
      <c r="F130" s="44">
        <v>4</v>
      </c>
      <c r="G130" s="44">
        <v>12</v>
      </c>
      <c r="H130" s="15">
        <f>SUM(D130:G130)</f>
        <v>23</v>
      </c>
      <c r="I130" s="44">
        <f t="shared" si="118"/>
        <v>2</v>
      </c>
      <c r="J130" s="44">
        <f t="shared" si="119"/>
        <v>10</v>
      </c>
      <c r="K130" s="44">
        <f t="shared" si="120"/>
        <v>12</v>
      </c>
      <c r="L130" s="44">
        <f t="shared" si="121"/>
        <v>48</v>
      </c>
      <c r="M130" s="48">
        <f t="shared" si="116"/>
        <v>72</v>
      </c>
      <c r="N130" s="26">
        <f t="shared" si="122"/>
        <v>3.1304347826086958</v>
      </c>
      <c r="O130" s="59"/>
    </row>
    <row r="131" spans="1:17" ht="15" customHeight="1">
      <c r="A131" s="55"/>
      <c r="B131" s="4" t="s">
        <v>91</v>
      </c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15">
        <f>SUM(D131:G131)</f>
        <v>0</v>
      </c>
      <c r="I131" s="44">
        <f t="shared" si="118"/>
        <v>0</v>
      </c>
      <c r="J131" s="44">
        <f t="shared" si="119"/>
        <v>0</v>
      </c>
      <c r="K131" s="44">
        <f t="shared" si="120"/>
        <v>0</v>
      </c>
      <c r="L131" s="44">
        <f t="shared" si="121"/>
        <v>0</v>
      </c>
      <c r="M131" s="48">
        <f t="shared" si="116"/>
        <v>0</v>
      </c>
      <c r="N131" s="26">
        <v>0</v>
      </c>
      <c r="O131" s="59"/>
    </row>
    <row r="132" spans="1:17" ht="15" customHeight="1">
      <c r="A132" s="55"/>
      <c r="B132" s="4" t="s">
        <v>123</v>
      </c>
      <c r="C132" s="44"/>
      <c r="D132" s="44"/>
      <c r="E132" s="44"/>
      <c r="F132" s="44"/>
      <c r="G132" s="44"/>
      <c r="H132" s="15"/>
      <c r="I132" s="44">
        <f t="shared" si="118"/>
        <v>0</v>
      </c>
      <c r="J132" s="44">
        <f t="shared" si="119"/>
        <v>0</v>
      </c>
      <c r="K132" s="44">
        <f t="shared" si="120"/>
        <v>0</v>
      </c>
      <c r="L132" s="44">
        <f t="shared" si="121"/>
        <v>0</v>
      </c>
      <c r="M132" s="48">
        <f t="shared" si="116"/>
        <v>0</v>
      </c>
      <c r="N132" s="26">
        <v>0</v>
      </c>
      <c r="O132" s="59"/>
    </row>
    <row r="133" spans="1:17">
      <c r="A133" s="55"/>
      <c r="B133" s="12" t="s">
        <v>148</v>
      </c>
      <c r="C133" s="14">
        <f>SUM(C128:C132)</f>
        <v>1</v>
      </c>
      <c r="D133" s="14">
        <f>SUM(D128:D132)</f>
        <v>4</v>
      </c>
      <c r="E133" s="14">
        <f>SUM(E128:E132)</f>
        <v>7</v>
      </c>
      <c r="F133" s="14">
        <f>SUM(F128:F132)</f>
        <v>18</v>
      </c>
      <c r="G133" s="14">
        <f>SUM(G128:G132)</f>
        <v>42</v>
      </c>
      <c r="H133" s="14">
        <f>SUM(D133:G133)</f>
        <v>71</v>
      </c>
      <c r="I133" s="45">
        <f t="shared" si="118"/>
        <v>4</v>
      </c>
      <c r="J133" s="45">
        <f t="shared" si="119"/>
        <v>14</v>
      </c>
      <c r="K133" s="45">
        <f t="shared" si="120"/>
        <v>54</v>
      </c>
      <c r="L133" s="45">
        <f t="shared" si="121"/>
        <v>168</v>
      </c>
      <c r="M133" s="28">
        <f t="shared" si="116"/>
        <v>240</v>
      </c>
      <c r="N133" s="25">
        <f t="shared" si="122"/>
        <v>3.380281690140845</v>
      </c>
      <c r="O133" s="59"/>
    </row>
    <row r="134" spans="1:17">
      <c r="A134" s="63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5"/>
      <c r="Q134" s="29"/>
    </row>
    <row r="135" spans="1:17" ht="15" customHeight="1">
      <c r="A135" s="60" t="s">
        <v>63</v>
      </c>
      <c r="B135" s="3" t="s">
        <v>64</v>
      </c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6">
        <f>SUM(D135:G135)</f>
        <v>0</v>
      </c>
      <c r="I135" s="44">
        <f t="shared" si="118"/>
        <v>0</v>
      </c>
      <c r="J135" s="44">
        <f t="shared" si="119"/>
        <v>0</v>
      </c>
      <c r="K135" s="44">
        <f t="shared" si="120"/>
        <v>0</v>
      </c>
      <c r="L135" s="44">
        <f t="shared" si="121"/>
        <v>0</v>
      </c>
      <c r="M135" s="48">
        <f t="shared" si="116"/>
        <v>0</v>
      </c>
      <c r="N135" s="26">
        <v>0</v>
      </c>
      <c r="O135" s="66">
        <f>SQRT((((1-N139)^2)*D139+((2-N139)^2)*E139+((3-N139)^2)*F139+((4-N139)^2)*G139)/H139)</f>
        <v>0.9030099651970509</v>
      </c>
    </row>
    <row r="136" spans="1:17" ht="15" customHeight="1">
      <c r="A136" s="61"/>
      <c r="B136" s="3" t="s">
        <v>65</v>
      </c>
      <c r="C136" s="44">
        <v>1</v>
      </c>
      <c r="D136" s="44">
        <v>1</v>
      </c>
      <c r="E136" s="44">
        <v>1</v>
      </c>
      <c r="F136" s="44">
        <v>4</v>
      </c>
      <c r="G136" s="44">
        <v>5</v>
      </c>
      <c r="H136" s="46">
        <f>SUM(D136:G136)</f>
        <v>11</v>
      </c>
      <c r="I136" s="44">
        <f t="shared" si="118"/>
        <v>1</v>
      </c>
      <c r="J136" s="44">
        <f t="shared" si="119"/>
        <v>2</v>
      </c>
      <c r="K136" s="44">
        <f t="shared" si="120"/>
        <v>12</v>
      </c>
      <c r="L136" s="44">
        <f t="shared" si="121"/>
        <v>20</v>
      </c>
      <c r="M136" s="48">
        <f t="shared" si="116"/>
        <v>35</v>
      </c>
      <c r="N136" s="26">
        <f t="shared" si="122"/>
        <v>3.1818181818181817</v>
      </c>
      <c r="O136" s="67"/>
    </row>
    <row r="137" spans="1:17" ht="15" customHeight="1">
      <c r="A137" s="61"/>
      <c r="B137" s="3" t="s">
        <v>66</v>
      </c>
      <c r="C137" s="44">
        <v>0</v>
      </c>
      <c r="D137" s="44">
        <v>0</v>
      </c>
      <c r="E137" s="44">
        <v>2</v>
      </c>
      <c r="F137" s="44">
        <v>7</v>
      </c>
      <c r="G137" s="44">
        <v>3</v>
      </c>
      <c r="H137" s="46">
        <f>SUM(D137:G137)</f>
        <v>12</v>
      </c>
      <c r="I137" s="44">
        <f t="shared" si="118"/>
        <v>0</v>
      </c>
      <c r="J137" s="44">
        <f t="shared" si="119"/>
        <v>4</v>
      </c>
      <c r="K137" s="44">
        <f t="shared" si="120"/>
        <v>21</v>
      </c>
      <c r="L137" s="44">
        <f t="shared" si="121"/>
        <v>12</v>
      </c>
      <c r="M137" s="48">
        <f t="shared" si="116"/>
        <v>37</v>
      </c>
      <c r="N137" s="26">
        <f t="shared" si="122"/>
        <v>3.0833333333333335</v>
      </c>
      <c r="O137" s="67"/>
    </row>
    <row r="138" spans="1:17" ht="15" customHeight="1">
      <c r="A138" s="61"/>
      <c r="B138" s="16" t="s">
        <v>67</v>
      </c>
      <c r="C138" s="44">
        <v>2</v>
      </c>
      <c r="D138" s="44">
        <v>1</v>
      </c>
      <c r="E138" s="44">
        <v>2</v>
      </c>
      <c r="F138" s="44">
        <v>0</v>
      </c>
      <c r="G138" s="44">
        <v>7</v>
      </c>
      <c r="H138" s="46">
        <f>SUM(D138:G138)</f>
        <v>10</v>
      </c>
      <c r="I138" s="44">
        <f t="shared" si="118"/>
        <v>1</v>
      </c>
      <c r="J138" s="44">
        <f t="shared" si="119"/>
        <v>4</v>
      </c>
      <c r="K138" s="44">
        <f t="shared" si="120"/>
        <v>0</v>
      </c>
      <c r="L138" s="44">
        <f t="shared" si="121"/>
        <v>28</v>
      </c>
      <c r="M138" s="48">
        <f t="shared" si="116"/>
        <v>33</v>
      </c>
      <c r="N138" s="26">
        <f t="shared" si="122"/>
        <v>3.3</v>
      </c>
      <c r="O138" s="67"/>
    </row>
    <row r="139" spans="1:17">
      <c r="A139" s="62"/>
      <c r="B139" s="12" t="s">
        <v>148</v>
      </c>
      <c r="C139" s="14">
        <f>SUM(C135:C138)</f>
        <v>3</v>
      </c>
      <c r="D139" s="14">
        <f>SUM(D135:D138)</f>
        <v>2</v>
      </c>
      <c r="E139" s="14">
        <f>SUM(E135:E138)</f>
        <v>5</v>
      </c>
      <c r="F139" s="14">
        <f>SUM(F135:F138)</f>
        <v>11</v>
      </c>
      <c r="G139" s="14">
        <f>SUM(G135:G138)</f>
        <v>15</v>
      </c>
      <c r="H139" s="14">
        <f>SUM(D139:G139)</f>
        <v>33</v>
      </c>
      <c r="I139" s="45">
        <f t="shared" si="118"/>
        <v>2</v>
      </c>
      <c r="J139" s="45">
        <f t="shared" si="119"/>
        <v>10</v>
      </c>
      <c r="K139" s="45">
        <f t="shared" si="120"/>
        <v>33</v>
      </c>
      <c r="L139" s="45">
        <f t="shared" si="121"/>
        <v>60</v>
      </c>
      <c r="M139" s="28">
        <f t="shared" si="116"/>
        <v>105</v>
      </c>
      <c r="N139" s="25">
        <f t="shared" si="122"/>
        <v>3.1818181818181817</v>
      </c>
      <c r="O139" s="68"/>
    </row>
    <row r="140" spans="1:17">
      <c r="A140" s="63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5"/>
      <c r="Q140" s="29"/>
    </row>
    <row r="141" spans="1:17" ht="23.25" customHeight="1">
      <c r="A141" s="55" t="s">
        <v>68</v>
      </c>
      <c r="B141" s="4" t="s">
        <v>69</v>
      </c>
      <c r="C141" s="44">
        <v>4</v>
      </c>
      <c r="D141" s="44">
        <v>4</v>
      </c>
      <c r="E141" s="44">
        <v>7</v>
      </c>
      <c r="F141" s="44">
        <v>12</v>
      </c>
      <c r="G141" s="44">
        <v>33</v>
      </c>
      <c r="H141" s="15">
        <f>SUM(D141:G141)</f>
        <v>56</v>
      </c>
      <c r="I141" s="44">
        <f t="shared" si="118"/>
        <v>4</v>
      </c>
      <c r="J141" s="44">
        <f t="shared" si="119"/>
        <v>14</v>
      </c>
      <c r="K141" s="44">
        <f t="shared" si="120"/>
        <v>36</v>
      </c>
      <c r="L141" s="44">
        <f t="shared" si="121"/>
        <v>132</v>
      </c>
      <c r="M141" s="48">
        <f t="shared" si="116"/>
        <v>186</v>
      </c>
      <c r="N141" s="26">
        <f t="shared" si="122"/>
        <v>3.3214285714285716</v>
      </c>
      <c r="O141" s="59">
        <f>SQRT((((1-N142)^2)*D142+((2-N142)^2)*E142+((3-N142)^2)*F142+((4-N142)^2)*G142)/H142)</f>
        <v>0.94693382739734666</v>
      </c>
      <c r="Q141" s="29"/>
    </row>
    <row r="142" spans="1:17">
      <c r="A142" s="55"/>
      <c r="B142" s="12" t="s">
        <v>148</v>
      </c>
      <c r="C142" s="17">
        <f>SUM(C141)</f>
        <v>4</v>
      </c>
      <c r="D142" s="17">
        <f>SUM(D141)</f>
        <v>4</v>
      </c>
      <c r="E142" s="17">
        <f>SUM(E141)</f>
        <v>7</v>
      </c>
      <c r="F142" s="17">
        <f>SUM(F141)</f>
        <v>12</v>
      </c>
      <c r="G142" s="17">
        <f>SUM(G141)</f>
        <v>33</v>
      </c>
      <c r="H142" s="14">
        <f>SUM(D142:G142)</f>
        <v>56</v>
      </c>
      <c r="I142" s="45">
        <f t="shared" si="118"/>
        <v>4</v>
      </c>
      <c r="J142" s="45">
        <f t="shared" si="119"/>
        <v>14</v>
      </c>
      <c r="K142" s="45">
        <f t="shared" si="120"/>
        <v>36</v>
      </c>
      <c r="L142" s="45">
        <f t="shared" si="121"/>
        <v>132</v>
      </c>
      <c r="M142" s="28">
        <f t="shared" si="116"/>
        <v>186</v>
      </c>
      <c r="N142" s="25">
        <f t="shared" si="122"/>
        <v>3.3214285714285716</v>
      </c>
      <c r="O142" s="59"/>
    </row>
    <row r="143" spans="1:17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Q143" s="29"/>
    </row>
    <row r="144" spans="1:17" ht="18.75" customHeight="1">
      <c r="A144" s="55" t="s">
        <v>162</v>
      </c>
      <c r="B144" s="4" t="s">
        <v>124</v>
      </c>
      <c r="C144" s="44">
        <v>4</v>
      </c>
      <c r="D144" s="44">
        <v>5</v>
      </c>
      <c r="E144" s="44">
        <v>7</v>
      </c>
      <c r="F144" s="44">
        <v>15</v>
      </c>
      <c r="G144" s="44">
        <v>5</v>
      </c>
      <c r="H144" s="15">
        <f>SUM(D144:G144)</f>
        <v>32</v>
      </c>
      <c r="I144" s="44">
        <f t="shared" si="118"/>
        <v>5</v>
      </c>
      <c r="J144" s="44">
        <f t="shared" si="119"/>
        <v>14</v>
      </c>
      <c r="K144" s="44">
        <f t="shared" si="120"/>
        <v>45</v>
      </c>
      <c r="L144" s="44">
        <f t="shared" si="121"/>
        <v>20</v>
      </c>
      <c r="M144" s="48">
        <f t="shared" si="116"/>
        <v>84</v>
      </c>
      <c r="N144" s="26">
        <f t="shared" si="122"/>
        <v>2.625</v>
      </c>
      <c r="O144" s="59">
        <f>SQRT((((1-N146)^2)*D146+((2-N146)^2)*E146+((3-N146)^2)*F146+((4-N146)^2)*G146)/H146)</f>
        <v>1.0064669783687454</v>
      </c>
    </row>
    <row r="145" spans="1:17" ht="24" customHeight="1">
      <c r="A145" s="55"/>
      <c r="B145" s="4" t="s">
        <v>125</v>
      </c>
      <c r="C145" s="44">
        <v>0</v>
      </c>
      <c r="D145" s="44">
        <v>13</v>
      </c>
      <c r="E145" s="44">
        <v>12</v>
      </c>
      <c r="F145" s="44">
        <v>7</v>
      </c>
      <c r="G145" s="44">
        <v>4</v>
      </c>
      <c r="H145" s="15">
        <f>SUM(D145:G145)</f>
        <v>36</v>
      </c>
      <c r="I145" s="44">
        <f t="shared" si="118"/>
        <v>13</v>
      </c>
      <c r="J145" s="44">
        <f t="shared" si="119"/>
        <v>24</v>
      </c>
      <c r="K145" s="44">
        <f t="shared" si="120"/>
        <v>21</v>
      </c>
      <c r="L145" s="44">
        <f t="shared" si="121"/>
        <v>16</v>
      </c>
      <c r="M145" s="48">
        <f t="shared" si="116"/>
        <v>74</v>
      </c>
      <c r="N145" s="26">
        <f t="shared" si="122"/>
        <v>2.0555555555555554</v>
      </c>
      <c r="O145" s="59"/>
    </row>
    <row r="146" spans="1:17">
      <c r="A146" s="55"/>
      <c r="B146" s="12" t="s">
        <v>148</v>
      </c>
      <c r="C146" s="14">
        <f>SUM(C144:C145)</f>
        <v>4</v>
      </c>
      <c r="D146" s="14">
        <f>SUM(D144:D145)</f>
        <v>18</v>
      </c>
      <c r="E146" s="14">
        <f>SUM(E144:E145)</f>
        <v>19</v>
      </c>
      <c r="F146" s="14">
        <f>SUM(F144:F145)</f>
        <v>22</v>
      </c>
      <c r="G146" s="14">
        <f>SUM(G144:G145)</f>
        <v>9</v>
      </c>
      <c r="H146" s="14">
        <f>SUM(D146:G146)</f>
        <v>68</v>
      </c>
      <c r="I146" s="45">
        <f t="shared" si="118"/>
        <v>18</v>
      </c>
      <c r="J146" s="45">
        <f t="shared" si="119"/>
        <v>38</v>
      </c>
      <c r="K146" s="45">
        <f t="shared" si="120"/>
        <v>66</v>
      </c>
      <c r="L146" s="45">
        <f t="shared" si="121"/>
        <v>36</v>
      </c>
      <c r="M146" s="28">
        <f t="shared" si="116"/>
        <v>158</v>
      </c>
      <c r="N146" s="25">
        <f t="shared" si="122"/>
        <v>2.3235294117647061</v>
      </c>
      <c r="O146" s="59"/>
    </row>
    <row r="147" spans="1:17">
      <c r="A147" s="63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5"/>
    </row>
    <row r="148" spans="1:17" ht="21" customHeight="1">
      <c r="A148" s="55" t="s">
        <v>70</v>
      </c>
      <c r="B148" s="3" t="s">
        <v>71</v>
      </c>
      <c r="C148" s="44">
        <v>0</v>
      </c>
      <c r="D148" s="44">
        <v>2</v>
      </c>
      <c r="E148" s="44">
        <v>0</v>
      </c>
      <c r="F148" s="44">
        <v>3</v>
      </c>
      <c r="G148" s="44">
        <v>7</v>
      </c>
      <c r="H148" s="15">
        <f>SUM(D148:G148)</f>
        <v>12</v>
      </c>
      <c r="I148" s="44">
        <f t="shared" si="118"/>
        <v>2</v>
      </c>
      <c r="J148" s="44">
        <f t="shared" si="119"/>
        <v>0</v>
      </c>
      <c r="K148" s="44">
        <f t="shared" si="120"/>
        <v>9</v>
      </c>
      <c r="L148" s="44">
        <f t="shared" si="121"/>
        <v>28</v>
      </c>
      <c r="M148" s="48">
        <f t="shared" si="116"/>
        <v>39</v>
      </c>
      <c r="N148" s="26">
        <f t="shared" si="122"/>
        <v>3.25</v>
      </c>
      <c r="O148" s="59">
        <f>SQRT((((1-N149)^2)*D149+((2-N149)^2)*E149+((3-N149)^2)*F149+((4-N149)^2)*G149)/H149)</f>
        <v>1.0897247358851685</v>
      </c>
    </row>
    <row r="149" spans="1:17" ht="15" customHeight="1">
      <c r="A149" s="55"/>
      <c r="B149" s="12" t="s">
        <v>148</v>
      </c>
      <c r="C149" s="17">
        <f>SUM(C148)</f>
        <v>0</v>
      </c>
      <c r="D149" s="17">
        <f>SUM(D148)</f>
        <v>2</v>
      </c>
      <c r="E149" s="17">
        <f>SUM(E148)</f>
        <v>0</v>
      </c>
      <c r="F149" s="17">
        <f>SUM(F148)</f>
        <v>3</v>
      </c>
      <c r="G149" s="17">
        <f>SUM(G148)</f>
        <v>7</v>
      </c>
      <c r="H149" s="14">
        <f>SUM(D149:G149)</f>
        <v>12</v>
      </c>
      <c r="I149" s="45">
        <f t="shared" si="118"/>
        <v>2</v>
      </c>
      <c r="J149" s="45">
        <f t="shared" si="119"/>
        <v>0</v>
      </c>
      <c r="K149" s="45">
        <f t="shared" si="120"/>
        <v>9</v>
      </c>
      <c r="L149" s="45">
        <f t="shared" si="121"/>
        <v>28</v>
      </c>
      <c r="M149" s="28">
        <f t="shared" si="116"/>
        <v>39</v>
      </c>
      <c r="N149" s="25">
        <f t="shared" si="122"/>
        <v>3.25</v>
      </c>
      <c r="O149" s="59"/>
    </row>
    <row r="150" spans="1:17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Q150" s="29"/>
    </row>
    <row r="151" spans="1:17" ht="25.5" customHeight="1">
      <c r="A151" s="55" t="s">
        <v>72</v>
      </c>
      <c r="B151" s="3" t="s">
        <v>73</v>
      </c>
      <c r="C151" s="44">
        <v>0</v>
      </c>
      <c r="D151" s="44">
        <v>2</v>
      </c>
      <c r="E151" s="44">
        <v>4</v>
      </c>
      <c r="F151" s="44">
        <v>7</v>
      </c>
      <c r="G151" s="44">
        <v>11</v>
      </c>
      <c r="H151" s="15">
        <f>SUM(D151:G151)</f>
        <v>24</v>
      </c>
      <c r="I151" s="44">
        <f t="shared" si="118"/>
        <v>2</v>
      </c>
      <c r="J151" s="44">
        <f t="shared" si="119"/>
        <v>8</v>
      </c>
      <c r="K151" s="44">
        <f t="shared" si="120"/>
        <v>21</v>
      </c>
      <c r="L151" s="44">
        <f t="shared" ref="L151:L152" si="123">G151*4</f>
        <v>44</v>
      </c>
      <c r="M151" s="48">
        <f t="shared" si="116"/>
        <v>75</v>
      </c>
      <c r="N151" s="26">
        <f t="shared" si="122"/>
        <v>3.125</v>
      </c>
      <c r="O151" s="59">
        <f>SQRT((((1-N152)^2)*D152+((2-N152)^2)*E152+((3-N152)^2)*F152+((4-N152)^2)*G152)/H152)</f>
        <v>0.9709316831442536</v>
      </c>
    </row>
    <row r="152" spans="1:17" ht="27.75" customHeight="1">
      <c r="A152" s="55"/>
      <c r="B152" s="12" t="s">
        <v>148</v>
      </c>
      <c r="C152" s="14">
        <f>SUM(C151)</f>
        <v>0</v>
      </c>
      <c r="D152" s="14">
        <f>SUM(D151)</f>
        <v>2</v>
      </c>
      <c r="E152" s="14">
        <f>SUM(E151)</f>
        <v>4</v>
      </c>
      <c r="F152" s="14">
        <f>SUM(F151)</f>
        <v>7</v>
      </c>
      <c r="G152" s="14">
        <f>SUM(G151)</f>
        <v>11</v>
      </c>
      <c r="H152" s="14">
        <f>SUM(D152:G152)</f>
        <v>24</v>
      </c>
      <c r="I152" s="45">
        <f t="shared" si="118"/>
        <v>2</v>
      </c>
      <c r="J152" s="45">
        <f t="shared" si="119"/>
        <v>8</v>
      </c>
      <c r="K152" s="45">
        <f t="shared" si="120"/>
        <v>21</v>
      </c>
      <c r="L152" s="45">
        <f t="shared" si="123"/>
        <v>44</v>
      </c>
      <c r="M152" s="28">
        <f t="shared" si="116"/>
        <v>75</v>
      </c>
      <c r="N152" s="25">
        <f t="shared" si="122"/>
        <v>3.125</v>
      </c>
      <c r="O152" s="59"/>
    </row>
    <row r="153" spans="1:17" ht="15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Q153" s="29"/>
    </row>
    <row r="154" spans="1:17" ht="33.75" customHeight="1">
      <c r="A154" s="55" t="s">
        <v>144</v>
      </c>
      <c r="B154" s="4" t="s">
        <v>145</v>
      </c>
      <c r="C154" s="44">
        <v>2</v>
      </c>
      <c r="D154" s="44">
        <v>0</v>
      </c>
      <c r="E154" s="44">
        <v>2</v>
      </c>
      <c r="F154" s="44">
        <v>9</v>
      </c>
      <c r="G154" s="44">
        <v>23</v>
      </c>
      <c r="H154" s="15">
        <f>SUM(D154:G154)</f>
        <v>34</v>
      </c>
      <c r="I154" s="44">
        <f t="shared" si="118"/>
        <v>0</v>
      </c>
      <c r="J154" s="44">
        <f t="shared" si="119"/>
        <v>4</v>
      </c>
      <c r="K154" s="44">
        <f t="shared" si="120"/>
        <v>27</v>
      </c>
      <c r="L154" s="44">
        <f t="shared" ref="L154:L155" si="124">G154*4</f>
        <v>92</v>
      </c>
      <c r="M154" s="48">
        <f t="shared" si="116"/>
        <v>123</v>
      </c>
      <c r="N154" s="26">
        <f t="shared" si="122"/>
        <v>3.6176470588235294</v>
      </c>
      <c r="O154" s="59">
        <f>SQRT((((1-N155)^2)*D155+((2-N155)^2)*E155+((3-N155)^2)*F155+((4-N155)^2)*G155)/H155)</f>
        <v>0.59481612988696131</v>
      </c>
    </row>
    <row r="155" spans="1:17" ht="21" customHeight="1">
      <c r="A155" s="55"/>
      <c r="B155" s="12" t="s">
        <v>148</v>
      </c>
      <c r="C155" s="14">
        <f>SUM(C154)</f>
        <v>2</v>
      </c>
      <c r="D155" s="14">
        <f>SUM(D154)</f>
        <v>0</v>
      </c>
      <c r="E155" s="14">
        <f>SUM(E154)</f>
        <v>2</v>
      </c>
      <c r="F155" s="14">
        <f>SUM(F154)</f>
        <v>9</v>
      </c>
      <c r="G155" s="14">
        <f>SUM(G154)</f>
        <v>23</v>
      </c>
      <c r="H155" s="14">
        <f>SUM(D155:G155)</f>
        <v>34</v>
      </c>
      <c r="I155" s="45">
        <f t="shared" si="118"/>
        <v>0</v>
      </c>
      <c r="J155" s="45">
        <f t="shared" si="119"/>
        <v>4</v>
      </c>
      <c r="K155" s="45">
        <f t="shared" si="120"/>
        <v>27</v>
      </c>
      <c r="L155" s="45">
        <f t="shared" si="124"/>
        <v>92</v>
      </c>
      <c r="M155" s="28">
        <f t="shared" si="116"/>
        <v>123</v>
      </c>
      <c r="N155" s="25">
        <f t="shared" si="122"/>
        <v>3.6176470588235294</v>
      </c>
      <c r="O155" s="59"/>
    </row>
    <row r="156" spans="1:17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Q156" s="29"/>
    </row>
    <row r="157" spans="1:17" ht="16.5" customHeight="1">
      <c r="A157" s="82" t="s">
        <v>74</v>
      </c>
      <c r="B157" s="4" t="s">
        <v>75</v>
      </c>
      <c r="C157" s="44">
        <v>0</v>
      </c>
      <c r="D157" s="44">
        <v>2</v>
      </c>
      <c r="E157" s="44">
        <v>3</v>
      </c>
      <c r="F157" s="44">
        <v>16</v>
      </c>
      <c r="G157" s="44">
        <v>3</v>
      </c>
      <c r="H157" s="20">
        <f>SUM(D157:G157)</f>
        <v>24</v>
      </c>
      <c r="I157" s="44">
        <f t="shared" si="118"/>
        <v>2</v>
      </c>
      <c r="J157" s="44">
        <f t="shared" si="119"/>
        <v>6</v>
      </c>
      <c r="K157" s="44">
        <f t="shared" si="120"/>
        <v>48</v>
      </c>
      <c r="L157" s="44">
        <f t="shared" ref="L157:L158" si="125">G157*4</f>
        <v>12</v>
      </c>
      <c r="M157" s="48">
        <f t="shared" si="116"/>
        <v>68</v>
      </c>
      <c r="N157" s="26">
        <f t="shared" si="122"/>
        <v>2.8333333333333335</v>
      </c>
      <c r="O157" s="69">
        <f>SQRT((((1-N158)^2)*D158+((2-N158)^2)*E158+((3-N158)^2)*F158+((4-N158)^2)*G158)/H158)</f>
        <v>0.74535599249992979</v>
      </c>
    </row>
    <row r="158" spans="1:17">
      <c r="A158" s="82"/>
      <c r="B158" s="12" t="s">
        <v>148</v>
      </c>
      <c r="C158" s="14">
        <f>SUM(C157)</f>
        <v>0</v>
      </c>
      <c r="D158" s="14">
        <f>SUM(D157)</f>
        <v>2</v>
      </c>
      <c r="E158" s="14">
        <f>SUM(E157)</f>
        <v>3</v>
      </c>
      <c r="F158" s="14">
        <f>SUM(F157)</f>
        <v>16</v>
      </c>
      <c r="G158" s="14">
        <f>SUM(G157)</f>
        <v>3</v>
      </c>
      <c r="H158" s="14">
        <f>SUM(D158:G158)</f>
        <v>24</v>
      </c>
      <c r="I158" s="45">
        <f t="shared" si="118"/>
        <v>2</v>
      </c>
      <c r="J158" s="45">
        <f t="shared" si="119"/>
        <v>6</v>
      </c>
      <c r="K158" s="45">
        <f t="shared" si="120"/>
        <v>48</v>
      </c>
      <c r="L158" s="45">
        <f t="shared" si="125"/>
        <v>12</v>
      </c>
      <c r="M158" s="28">
        <f t="shared" si="116"/>
        <v>68</v>
      </c>
      <c r="N158" s="25">
        <f t="shared" si="122"/>
        <v>2.8333333333333335</v>
      </c>
      <c r="O158" s="69"/>
      <c r="P158" s="41"/>
    </row>
    <row r="159" spans="1:17">
      <c r="A159" s="63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5"/>
      <c r="Q159" s="29"/>
    </row>
    <row r="160" spans="1:17" ht="15" customHeight="1">
      <c r="A160" s="60" t="s">
        <v>76</v>
      </c>
      <c r="B160" s="3" t="s">
        <v>77</v>
      </c>
      <c r="C160" s="44">
        <v>1</v>
      </c>
      <c r="D160" s="44">
        <v>3</v>
      </c>
      <c r="E160" s="44">
        <v>7</v>
      </c>
      <c r="F160" s="44">
        <v>19</v>
      </c>
      <c r="G160" s="44">
        <v>18</v>
      </c>
      <c r="H160" s="43">
        <f>SUM(D160:G160)</f>
        <v>47</v>
      </c>
      <c r="I160" s="44">
        <f t="shared" si="118"/>
        <v>3</v>
      </c>
      <c r="J160" s="44">
        <f t="shared" si="119"/>
        <v>14</v>
      </c>
      <c r="K160" s="44">
        <f t="shared" si="120"/>
        <v>57</v>
      </c>
      <c r="L160" s="44">
        <f t="shared" ref="L160:L163" si="126">G160*4</f>
        <v>72</v>
      </c>
      <c r="M160" s="48">
        <f t="shared" si="116"/>
        <v>146</v>
      </c>
      <c r="N160" s="26">
        <f t="shared" ref="N160:N163" si="127">M160/H160</f>
        <v>3.1063829787234041</v>
      </c>
      <c r="O160" s="66">
        <f>SQRT((((1-N163)^2)*D163+((2-N163)^2)*E163+((3-N163)^2)*F163+((4-N163)^2)*G163)/H163)</f>
        <v>0.85320087787479459</v>
      </c>
    </row>
    <row r="161" spans="1:17" ht="15" customHeight="1">
      <c r="A161" s="61"/>
      <c r="B161" s="3" t="s">
        <v>78</v>
      </c>
      <c r="C161" s="44">
        <v>0</v>
      </c>
      <c r="D161" s="44">
        <v>0</v>
      </c>
      <c r="E161" s="44">
        <v>0</v>
      </c>
      <c r="F161" s="44">
        <v>0</v>
      </c>
      <c r="G161" s="44">
        <v>0</v>
      </c>
      <c r="H161" s="43">
        <f>SUM(D161:G161)</f>
        <v>0</v>
      </c>
      <c r="I161" s="44">
        <f t="shared" si="118"/>
        <v>0</v>
      </c>
      <c r="J161" s="44">
        <f t="shared" si="119"/>
        <v>0</v>
      </c>
      <c r="K161" s="44">
        <f t="shared" si="120"/>
        <v>0</v>
      </c>
      <c r="L161" s="44">
        <f t="shared" si="126"/>
        <v>0</v>
      </c>
      <c r="M161" s="48">
        <f t="shared" si="116"/>
        <v>0</v>
      </c>
      <c r="N161" s="26">
        <v>0</v>
      </c>
      <c r="O161" s="67"/>
    </row>
    <row r="162" spans="1:17" ht="20.25" customHeight="1">
      <c r="A162" s="61"/>
      <c r="B162" s="3" t="s">
        <v>79</v>
      </c>
      <c r="C162" s="44">
        <v>0</v>
      </c>
      <c r="D162" s="44">
        <v>0</v>
      </c>
      <c r="E162" s="44">
        <v>1</v>
      </c>
      <c r="F162" s="44">
        <v>4</v>
      </c>
      <c r="G162" s="44">
        <v>7</v>
      </c>
      <c r="H162" s="43">
        <f>SUM(D162:G162)</f>
        <v>12</v>
      </c>
      <c r="I162" s="44">
        <f t="shared" si="118"/>
        <v>0</v>
      </c>
      <c r="J162" s="44">
        <f t="shared" si="119"/>
        <v>2</v>
      </c>
      <c r="K162" s="44">
        <f t="shared" si="120"/>
        <v>12</v>
      </c>
      <c r="L162" s="44">
        <f t="shared" si="126"/>
        <v>28</v>
      </c>
      <c r="M162" s="48">
        <f t="shared" si="116"/>
        <v>42</v>
      </c>
      <c r="N162" s="26">
        <f t="shared" si="127"/>
        <v>3.5</v>
      </c>
      <c r="O162" s="67"/>
    </row>
    <row r="163" spans="1:17">
      <c r="A163" s="62"/>
      <c r="B163" s="12" t="s">
        <v>148</v>
      </c>
      <c r="C163" s="14">
        <f>SUM(C160:C162)</f>
        <v>1</v>
      </c>
      <c r="D163" s="14">
        <f>SUM(D160:D162)</f>
        <v>3</v>
      </c>
      <c r="E163" s="14">
        <f>SUM(E160:E162)</f>
        <v>8</v>
      </c>
      <c r="F163" s="14">
        <f>SUM(F160:F162)</f>
        <v>23</v>
      </c>
      <c r="G163" s="14">
        <f>SUM(G160:G162)</f>
        <v>25</v>
      </c>
      <c r="H163" s="14">
        <f>SUM(D163:G163)</f>
        <v>59</v>
      </c>
      <c r="I163" s="45">
        <f t="shared" si="118"/>
        <v>3</v>
      </c>
      <c r="J163" s="45">
        <f t="shared" si="119"/>
        <v>16</v>
      </c>
      <c r="K163" s="45">
        <f t="shared" si="120"/>
        <v>69</v>
      </c>
      <c r="L163" s="45">
        <f t="shared" si="126"/>
        <v>100</v>
      </c>
      <c r="M163" s="28">
        <f t="shared" si="116"/>
        <v>188</v>
      </c>
      <c r="N163" s="25">
        <f t="shared" si="127"/>
        <v>3.1864406779661016</v>
      </c>
      <c r="O163" s="68"/>
    </row>
    <row r="164" spans="1:17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Q164" s="29"/>
    </row>
    <row r="165" spans="1:17" ht="20.25" customHeight="1">
      <c r="A165" s="58" t="s">
        <v>80</v>
      </c>
      <c r="B165" s="4" t="s">
        <v>81</v>
      </c>
      <c r="C165" s="44">
        <v>2</v>
      </c>
      <c r="D165" s="44">
        <v>2</v>
      </c>
      <c r="E165" s="44">
        <v>9</v>
      </c>
      <c r="F165" s="44">
        <v>6</v>
      </c>
      <c r="G165" s="44">
        <v>17</v>
      </c>
      <c r="H165" s="15">
        <f>SUM(D165:G165)</f>
        <v>34</v>
      </c>
      <c r="I165" s="44">
        <f t="shared" si="118"/>
        <v>2</v>
      </c>
      <c r="J165" s="44">
        <f t="shared" si="119"/>
        <v>18</v>
      </c>
      <c r="K165" s="44">
        <f t="shared" si="120"/>
        <v>18</v>
      </c>
      <c r="L165" s="44">
        <f t="shared" ref="L165:L166" si="128">G165*4</f>
        <v>68</v>
      </c>
      <c r="M165" s="48">
        <f t="shared" si="116"/>
        <v>106</v>
      </c>
      <c r="N165" s="26">
        <f t="shared" ref="N165:N166" si="129">M165/H165</f>
        <v>3.1176470588235294</v>
      </c>
      <c r="O165" s="59">
        <f>SQRT((((1-N166)^2)*D166+((2-N166)^2)*E166+((3-N166)^2)*F166+((4-N166)^2)*G166)/H166)</f>
        <v>0.99305547153730189</v>
      </c>
    </row>
    <row r="166" spans="1:17">
      <c r="A166" s="58"/>
      <c r="B166" s="12" t="s">
        <v>148</v>
      </c>
      <c r="C166" s="17">
        <f>SUM(C165)</f>
        <v>2</v>
      </c>
      <c r="D166" s="17">
        <f>SUM(D165)</f>
        <v>2</v>
      </c>
      <c r="E166" s="17">
        <f>SUM(E165)</f>
        <v>9</v>
      </c>
      <c r="F166" s="17">
        <f>SUM(F165)</f>
        <v>6</v>
      </c>
      <c r="G166" s="17">
        <f>SUM(G165)</f>
        <v>17</v>
      </c>
      <c r="H166" s="14">
        <f>SUM(D166:G166)</f>
        <v>34</v>
      </c>
      <c r="I166" s="45">
        <f t="shared" si="118"/>
        <v>2</v>
      </c>
      <c r="J166" s="45">
        <f t="shared" si="119"/>
        <v>18</v>
      </c>
      <c r="K166" s="45">
        <f t="shared" si="120"/>
        <v>18</v>
      </c>
      <c r="L166" s="45">
        <f t="shared" si="128"/>
        <v>68</v>
      </c>
      <c r="M166" s="28">
        <f t="shared" si="116"/>
        <v>106</v>
      </c>
      <c r="N166" s="25">
        <f t="shared" si="129"/>
        <v>3.1176470588235294</v>
      </c>
      <c r="O166" s="59"/>
    </row>
    <row r="167" spans="1:17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Q167" s="29"/>
    </row>
    <row r="168" spans="1:17" ht="15" customHeight="1">
      <c r="A168" s="55" t="s">
        <v>154</v>
      </c>
      <c r="B168" s="3" t="s">
        <v>91</v>
      </c>
      <c r="C168" s="44">
        <v>0</v>
      </c>
      <c r="D168" s="44">
        <v>2</v>
      </c>
      <c r="E168" s="44">
        <v>3</v>
      </c>
      <c r="F168" s="44">
        <v>12</v>
      </c>
      <c r="G168" s="44">
        <v>7</v>
      </c>
      <c r="H168" s="15">
        <f>SUM(D168:G168)</f>
        <v>24</v>
      </c>
      <c r="I168" s="44">
        <f t="shared" si="118"/>
        <v>2</v>
      </c>
      <c r="J168" s="44">
        <f t="shared" si="119"/>
        <v>6</v>
      </c>
      <c r="K168" s="44">
        <f t="shared" si="120"/>
        <v>36</v>
      </c>
      <c r="L168" s="44">
        <f t="shared" ref="L168:L173" si="130">G168*4</f>
        <v>28</v>
      </c>
      <c r="M168" s="48">
        <f t="shared" si="116"/>
        <v>72</v>
      </c>
      <c r="N168" s="26">
        <f t="shared" ref="N168:N208" si="131">M168/H168</f>
        <v>3</v>
      </c>
      <c r="O168" s="59">
        <f>SQRT((((1-N173)^2)*D173+((2-N173)^2)*E173+((3-N173)^2)*F173+((4-N173)^2)*G173)/H173)</f>
        <v>0.93789939681569545</v>
      </c>
    </row>
    <row r="169" spans="1:17" ht="15" customHeight="1">
      <c r="A169" s="55"/>
      <c r="B169" s="3" t="s">
        <v>157</v>
      </c>
      <c r="C169" s="44">
        <v>1</v>
      </c>
      <c r="D169" s="44">
        <v>1</v>
      </c>
      <c r="E169" s="44">
        <v>0</v>
      </c>
      <c r="F169" s="44">
        <v>5</v>
      </c>
      <c r="G169" s="44">
        <v>5</v>
      </c>
      <c r="H169" s="42">
        <f>SUM(D169:G169)</f>
        <v>11</v>
      </c>
      <c r="I169" s="44">
        <f t="shared" si="118"/>
        <v>1</v>
      </c>
      <c r="J169" s="44">
        <f t="shared" si="119"/>
        <v>0</v>
      </c>
      <c r="K169" s="44">
        <f t="shared" si="120"/>
        <v>15</v>
      </c>
      <c r="L169" s="44">
        <f t="shared" si="130"/>
        <v>20</v>
      </c>
      <c r="M169" s="48">
        <f t="shared" si="116"/>
        <v>36</v>
      </c>
      <c r="N169" s="26">
        <f t="shared" si="131"/>
        <v>3.2727272727272729</v>
      </c>
      <c r="O169" s="59"/>
    </row>
    <row r="170" spans="1:17" ht="15" customHeight="1">
      <c r="A170" s="55"/>
      <c r="B170" s="3" t="s">
        <v>126</v>
      </c>
      <c r="C170" s="44">
        <v>0</v>
      </c>
      <c r="D170" s="44">
        <v>0</v>
      </c>
      <c r="E170" s="44">
        <v>0</v>
      </c>
      <c r="F170" s="44">
        <v>10</v>
      </c>
      <c r="G170" s="44">
        <v>2</v>
      </c>
      <c r="H170" s="15">
        <f>SUM(D170:G170)</f>
        <v>12</v>
      </c>
      <c r="I170" s="44">
        <f t="shared" si="118"/>
        <v>0</v>
      </c>
      <c r="J170" s="44">
        <f t="shared" si="119"/>
        <v>0</v>
      </c>
      <c r="K170" s="44">
        <f t="shared" si="120"/>
        <v>30</v>
      </c>
      <c r="L170" s="44">
        <f t="shared" si="130"/>
        <v>8</v>
      </c>
      <c r="M170" s="48">
        <f t="shared" si="116"/>
        <v>38</v>
      </c>
      <c r="N170" s="26">
        <f t="shared" si="131"/>
        <v>3.1666666666666665</v>
      </c>
      <c r="O170" s="59"/>
    </row>
    <row r="171" spans="1:17" ht="15" customHeight="1">
      <c r="A171" s="55"/>
      <c r="B171" s="3" t="s">
        <v>127</v>
      </c>
      <c r="C171" s="44">
        <v>2</v>
      </c>
      <c r="D171" s="44">
        <v>5</v>
      </c>
      <c r="E171" s="44">
        <v>2</v>
      </c>
      <c r="F171" s="44">
        <v>3</v>
      </c>
      <c r="G171" s="44">
        <v>0</v>
      </c>
      <c r="H171" s="15">
        <f>SUM(D171:G171)</f>
        <v>10</v>
      </c>
      <c r="I171" s="44">
        <f t="shared" si="118"/>
        <v>5</v>
      </c>
      <c r="J171" s="44">
        <f t="shared" si="119"/>
        <v>4</v>
      </c>
      <c r="K171" s="44">
        <f t="shared" si="120"/>
        <v>9</v>
      </c>
      <c r="L171" s="44">
        <f t="shared" si="130"/>
        <v>0</v>
      </c>
      <c r="M171" s="48">
        <f t="shared" si="116"/>
        <v>18</v>
      </c>
      <c r="N171" s="26">
        <f t="shared" si="131"/>
        <v>1.8</v>
      </c>
      <c r="O171" s="59"/>
    </row>
    <row r="172" spans="1:17" ht="15" customHeight="1">
      <c r="A172" s="55"/>
      <c r="B172" s="3" t="s">
        <v>128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15">
        <f>SUM(D172:G172)</f>
        <v>0</v>
      </c>
      <c r="I172" s="44">
        <f t="shared" si="118"/>
        <v>0</v>
      </c>
      <c r="J172" s="44">
        <f t="shared" si="119"/>
        <v>0</v>
      </c>
      <c r="K172" s="44">
        <f t="shared" si="120"/>
        <v>0</v>
      </c>
      <c r="L172" s="44">
        <f t="shared" si="130"/>
        <v>0</v>
      </c>
      <c r="M172" s="48">
        <f t="shared" si="116"/>
        <v>0</v>
      </c>
      <c r="N172" s="26">
        <v>0</v>
      </c>
      <c r="O172" s="59"/>
    </row>
    <row r="173" spans="1:17">
      <c r="A173" s="55"/>
      <c r="B173" s="12" t="s">
        <v>148</v>
      </c>
      <c r="C173" s="14">
        <f>SUM(C168:C172)</f>
        <v>3</v>
      </c>
      <c r="D173" s="14">
        <f>SUM(D168:D172)</f>
        <v>8</v>
      </c>
      <c r="E173" s="14">
        <f>SUM(E168:E172)</f>
        <v>5</v>
      </c>
      <c r="F173" s="14">
        <f>SUM(F168:F172)</f>
        <v>30</v>
      </c>
      <c r="G173" s="14">
        <f>SUM(G168:G172)</f>
        <v>14</v>
      </c>
      <c r="H173" s="14">
        <f>SUM(D173:G173)</f>
        <v>57</v>
      </c>
      <c r="I173" s="45">
        <f t="shared" si="118"/>
        <v>8</v>
      </c>
      <c r="J173" s="45">
        <f t="shared" si="119"/>
        <v>10</v>
      </c>
      <c r="K173" s="45">
        <f t="shared" si="120"/>
        <v>90</v>
      </c>
      <c r="L173" s="45">
        <f t="shared" si="130"/>
        <v>56</v>
      </c>
      <c r="M173" s="28">
        <f t="shared" si="116"/>
        <v>164</v>
      </c>
      <c r="N173" s="25">
        <f t="shared" si="131"/>
        <v>2.8771929824561404</v>
      </c>
      <c r="O173" s="59"/>
    </row>
    <row r="174" spans="1:17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Q174" s="29"/>
    </row>
    <row r="175" spans="1:17" ht="15" customHeight="1">
      <c r="A175" s="57" t="s">
        <v>82</v>
      </c>
      <c r="B175" s="3" t="s">
        <v>83</v>
      </c>
      <c r="C175" s="44">
        <v>1</v>
      </c>
      <c r="D175" s="44">
        <v>3</v>
      </c>
      <c r="E175" s="44">
        <v>1</v>
      </c>
      <c r="F175" s="44">
        <v>14</v>
      </c>
      <c r="G175" s="44">
        <v>5</v>
      </c>
      <c r="H175" s="15">
        <f>SUM(D175:G175)</f>
        <v>23</v>
      </c>
      <c r="I175" s="44">
        <f t="shared" si="118"/>
        <v>3</v>
      </c>
      <c r="J175" s="44">
        <f t="shared" si="119"/>
        <v>2</v>
      </c>
      <c r="K175" s="44">
        <f t="shared" si="120"/>
        <v>42</v>
      </c>
      <c r="L175" s="44">
        <f t="shared" ref="L175:L178" si="132">G175*4</f>
        <v>20</v>
      </c>
      <c r="M175" s="48">
        <f t="shared" si="116"/>
        <v>67</v>
      </c>
      <c r="N175" s="26">
        <f t="shared" si="131"/>
        <v>2.9130434782608696</v>
      </c>
      <c r="O175" s="59">
        <f>SQRT((((1-N178)^2)*D178+((2-N178)^2)*E178+((3-N178)^2)*F178+((4-N178)^2)*G178)/H178)</f>
        <v>0.92051805911913609</v>
      </c>
    </row>
    <row r="176" spans="1:17" ht="15" customHeight="1">
      <c r="A176" s="57"/>
      <c r="B176" s="3" t="s">
        <v>84</v>
      </c>
      <c r="C176" s="44">
        <v>0</v>
      </c>
      <c r="D176" s="44">
        <v>0</v>
      </c>
      <c r="E176" s="44">
        <v>1</v>
      </c>
      <c r="F176" s="44">
        <v>3</v>
      </c>
      <c r="G176" s="44">
        <v>8</v>
      </c>
      <c r="H176" s="15">
        <f>SUM(D176:G176)</f>
        <v>12</v>
      </c>
      <c r="I176" s="44">
        <f t="shared" si="118"/>
        <v>0</v>
      </c>
      <c r="J176" s="44">
        <f t="shared" si="119"/>
        <v>2</v>
      </c>
      <c r="K176" s="44">
        <f t="shared" si="120"/>
        <v>9</v>
      </c>
      <c r="L176" s="44">
        <f t="shared" si="132"/>
        <v>32</v>
      </c>
      <c r="M176" s="48">
        <f t="shared" si="116"/>
        <v>43</v>
      </c>
      <c r="N176" s="26">
        <f t="shared" si="131"/>
        <v>3.5833333333333335</v>
      </c>
      <c r="O176" s="59"/>
    </row>
    <row r="177" spans="1:17" ht="15" customHeight="1">
      <c r="A177" s="57"/>
      <c r="B177" s="3" t="s">
        <v>85</v>
      </c>
      <c r="C177" s="44">
        <v>1</v>
      </c>
      <c r="D177" s="44">
        <v>2</v>
      </c>
      <c r="E177" s="44">
        <v>2</v>
      </c>
      <c r="F177" s="44">
        <v>5</v>
      </c>
      <c r="G177" s="44">
        <v>2</v>
      </c>
      <c r="H177" s="15">
        <f>SUM(D177:G177)</f>
        <v>11</v>
      </c>
      <c r="I177" s="44">
        <f t="shared" si="118"/>
        <v>2</v>
      </c>
      <c r="J177" s="44">
        <f t="shared" si="119"/>
        <v>4</v>
      </c>
      <c r="K177" s="44">
        <f t="shared" si="120"/>
        <v>15</v>
      </c>
      <c r="L177" s="44">
        <f t="shared" si="132"/>
        <v>8</v>
      </c>
      <c r="M177" s="48">
        <f t="shared" si="116"/>
        <v>29</v>
      </c>
      <c r="N177" s="26">
        <f t="shared" si="131"/>
        <v>2.6363636363636362</v>
      </c>
      <c r="O177" s="59"/>
    </row>
    <row r="178" spans="1:17">
      <c r="A178" s="57"/>
      <c r="B178" s="12" t="s">
        <v>148</v>
      </c>
      <c r="C178" s="14">
        <f>SUM(C175:C177)</f>
        <v>2</v>
      </c>
      <c r="D178" s="14">
        <f>SUM(D175:D177)</f>
        <v>5</v>
      </c>
      <c r="E178" s="14">
        <f>SUM(E175:E177)</f>
        <v>4</v>
      </c>
      <c r="F178" s="14">
        <f>SUM(F175:F177)</f>
        <v>22</v>
      </c>
      <c r="G178" s="14">
        <f>SUM(G175:G177)</f>
        <v>15</v>
      </c>
      <c r="H178" s="14">
        <f>SUM(D178:G178)</f>
        <v>46</v>
      </c>
      <c r="I178" s="45">
        <f t="shared" si="118"/>
        <v>5</v>
      </c>
      <c r="J178" s="45">
        <f t="shared" si="119"/>
        <v>8</v>
      </c>
      <c r="K178" s="45">
        <f t="shared" si="120"/>
        <v>66</v>
      </c>
      <c r="L178" s="45">
        <f t="shared" si="132"/>
        <v>60</v>
      </c>
      <c r="M178" s="28">
        <f t="shared" si="116"/>
        <v>139</v>
      </c>
      <c r="N178" s="25">
        <f t="shared" si="131"/>
        <v>3.0217391304347827</v>
      </c>
      <c r="O178" s="59"/>
    </row>
    <row r="179" spans="1:17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Q179" s="34"/>
    </row>
    <row r="180" spans="1:17" ht="15" customHeight="1">
      <c r="A180" s="55" t="s">
        <v>86</v>
      </c>
      <c r="B180" s="4" t="s">
        <v>87</v>
      </c>
      <c r="C180" s="44">
        <v>4</v>
      </c>
      <c r="D180" s="44">
        <v>6</v>
      </c>
      <c r="E180" s="44">
        <v>5</v>
      </c>
      <c r="F180" s="44">
        <v>16</v>
      </c>
      <c r="G180" s="44">
        <v>17</v>
      </c>
      <c r="H180" s="20">
        <f>SUM(D180:G180)</f>
        <v>44</v>
      </c>
      <c r="I180" s="44">
        <f t="shared" si="118"/>
        <v>6</v>
      </c>
      <c r="J180" s="44">
        <f t="shared" si="119"/>
        <v>10</v>
      </c>
      <c r="K180" s="44">
        <f t="shared" si="120"/>
        <v>48</v>
      </c>
      <c r="L180" s="44">
        <f t="shared" ref="L180:L184" si="133">G180*4</f>
        <v>68</v>
      </c>
      <c r="M180" s="48">
        <f t="shared" si="116"/>
        <v>132</v>
      </c>
      <c r="N180" s="26">
        <f t="shared" si="131"/>
        <v>3</v>
      </c>
      <c r="O180" s="69">
        <f>SQRT((((1-N184)^2)*D184+((2-N184)^2)*E184+((3-N184)^2)*F184+((4-N184)^2)*G184)/H184)</f>
        <v>0.99091751073484824</v>
      </c>
    </row>
    <row r="181" spans="1:17" ht="15" customHeight="1">
      <c r="A181" s="55"/>
      <c r="B181" s="4" t="s">
        <v>88</v>
      </c>
      <c r="C181" s="44">
        <v>6</v>
      </c>
      <c r="D181" s="44">
        <v>2</v>
      </c>
      <c r="E181" s="44">
        <v>4</v>
      </c>
      <c r="F181" s="44">
        <v>11</v>
      </c>
      <c r="G181" s="44">
        <v>25</v>
      </c>
      <c r="H181" s="20">
        <f>SUM(D181:G181)</f>
        <v>42</v>
      </c>
      <c r="I181" s="44">
        <f t="shared" si="118"/>
        <v>2</v>
      </c>
      <c r="J181" s="44">
        <f t="shared" si="119"/>
        <v>8</v>
      </c>
      <c r="K181" s="44">
        <f t="shared" si="120"/>
        <v>33</v>
      </c>
      <c r="L181" s="44">
        <f t="shared" si="133"/>
        <v>100</v>
      </c>
      <c r="M181" s="48">
        <f t="shared" si="116"/>
        <v>143</v>
      </c>
      <c r="N181" s="26">
        <f t="shared" si="131"/>
        <v>3.4047619047619047</v>
      </c>
      <c r="O181" s="69"/>
    </row>
    <row r="182" spans="1:17" ht="15" customHeight="1">
      <c r="A182" s="55"/>
      <c r="B182" s="4" t="s">
        <v>89</v>
      </c>
      <c r="C182" s="44">
        <v>3</v>
      </c>
      <c r="D182" s="44">
        <v>0</v>
      </c>
      <c r="E182" s="44">
        <v>1</v>
      </c>
      <c r="F182" s="44">
        <v>6</v>
      </c>
      <c r="G182" s="44">
        <v>2</v>
      </c>
      <c r="H182" s="20">
        <f>SUM(D182:G182)</f>
        <v>9</v>
      </c>
      <c r="I182" s="44">
        <f t="shared" si="118"/>
        <v>0</v>
      </c>
      <c r="J182" s="44">
        <f t="shared" si="119"/>
        <v>2</v>
      </c>
      <c r="K182" s="44">
        <f t="shared" si="120"/>
        <v>18</v>
      </c>
      <c r="L182" s="44">
        <f t="shared" si="133"/>
        <v>8</v>
      </c>
      <c r="M182" s="48">
        <f t="shared" si="116"/>
        <v>28</v>
      </c>
      <c r="N182" s="26">
        <f t="shared" si="131"/>
        <v>3.1111111111111112</v>
      </c>
      <c r="O182" s="69"/>
    </row>
    <row r="183" spans="1:17" ht="15" customHeight="1">
      <c r="A183" s="55"/>
      <c r="B183" s="4" t="s">
        <v>90</v>
      </c>
      <c r="C183" s="44">
        <v>5</v>
      </c>
      <c r="D183" s="44">
        <v>5</v>
      </c>
      <c r="E183" s="44">
        <v>2</v>
      </c>
      <c r="F183" s="44">
        <v>7</v>
      </c>
      <c r="G183" s="44">
        <v>5</v>
      </c>
      <c r="H183" s="20">
        <f>SUM(D183:G183)</f>
        <v>19</v>
      </c>
      <c r="I183" s="44">
        <f t="shared" si="118"/>
        <v>5</v>
      </c>
      <c r="J183" s="44">
        <f t="shared" si="119"/>
        <v>4</v>
      </c>
      <c r="K183" s="44">
        <f t="shared" si="120"/>
        <v>21</v>
      </c>
      <c r="L183" s="44">
        <f t="shared" si="133"/>
        <v>20</v>
      </c>
      <c r="M183" s="48">
        <f t="shared" si="116"/>
        <v>50</v>
      </c>
      <c r="N183" s="26">
        <f t="shared" si="131"/>
        <v>2.6315789473684212</v>
      </c>
      <c r="O183" s="69"/>
    </row>
    <row r="184" spans="1:17">
      <c r="A184" s="55"/>
      <c r="B184" s="12" t="s">
        <v>148</v>
      </c>
      <c r="C184" s="14">
        <f>SUM(C180:C183)</f>
        <v>18</v>
      </c>
      <c r="D184" s="14">
        <f>SUM(D180:D183)</f>
        <v>13</v>
      </c>
      <c r="E184" s="14">
        <f>SUM(E180:E183)</f>
        <v>12</v>
      </c>
      <c r="F184" s="14">
        <f>SUM(F180:F183)</f>
        <v>40</v>
      </c>
      <c r="G184" s="14">
        <f>SUM(G180:G183)</f>
        <v>49</v>
      </c>
      <c r="H184" s="14">
        <f>SUM(D184:G184)</f>
        <v>114</v>
      </c>
      <c r="I184" s="45">
        <f t="shared" si="118"/>
        <v>13</v>
      </c>
      <c r="J184" s="45">
        <f t="shared" si="119"/>
        <v>24</v>
      </c>
      <c r="K184" s="45">
        <f t="shared" si="120"/>
        <v>120</v>
      </c>
      <c r="L184" s="45">
        <f t="shared" si="133"/>
        <v>196</v>
      </c>
      <c r="M184" s="28">
        <f t="shared" si="116"/>
        <v>353</v>
      </c>
      <c r="N184" s="25">
        <f t="shared" si="131"/>
        <v>3.0964912280701755</v>
      </c>
      <c r="O184" s="69"/>
    </row>
    <row r="185" spans="1:17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</row>
    <row r="186" spans="1:17" ht="19.5" customHeight="1">
      <c r="A186" s="55" t="s">
        <v>92</v>
      </c>
      <c r="B186" s="4" t="s">
        <v>91</v>
      </c>
      <c r="C186" s="44">
        <v>0</v>
      </c>
      <c r="D186" s="44">
        <v>0</v>
      </c>
      <c r="E186" s="44">
        <v>6</v>
      </c>
      <c r="F186" s="44">
        <v>5</v>
      </c>
      <c r="G186" s="44">
        <v>1</v>
      </c>
      <c r="H186" s="15">
        <f>SUM(D186:G186)</f>
        <v>12</v>
      </c>
      <c r="I186" s="44">
        <f t="shared" si="118"/>
        <v>0</v>
      </c>
      <c r="J186" s="44">
        <f t="shared" si="119"/>
        <v>12</v>
      </c>
      <c r="K186" s="44">
        <f t="shared" si="120"/>
        <v>15</v>
      </c>
      <c r="L186" s="44">
        <f t="shared" ref="L186:L187" si="134">G186*4</f>
        <v>4</v>
      </c>
      <c r="M186" s="48">
        <f t="shared" si="116"/>
        <v>31</v>
      </c>
      <c r="N186" s="26">
        <f t="shared" si="131"/>
        <v>2.5833333333333335</v>
      </c>
      <c r="O186" s="59">
        <f>SQRT((((1-N187)^2)*D187+((2-N187)^2)*E187+((3-N187)^2)*F187+((4-N187)^2)*G187)/H187)</f>
        <v>0.64009547898905073</v>
      </c>
    </row>
    <row r="187" spans="1:17">
      <c r="A187" s="55"/>
      <c r="B187" s="12" t="s">
        <v>148</v>
      </c>
      <c r="C187" s="14">
        <f>SUM(C186)</f>
        <v>0</v>
      </c>
      <c r="D187" s="14">
        <f>SUM(D186)</f>
        <v>0</v>
      </c>
      <c r="E187" s="14">
        <f>SUM(E186)</f>
        <v>6</v>
      </c>
      <c r="F187" s="14">
        <f>SUM(F186)</f>
        <v>5</v>
      </c>
      <c r="G187" s="14">
        <f>SUM(G186)</f>
        <v>1</v>
      </c>
      <c r="H187" s="14">
        <f>SUM(D187:G187)</f>
        <v>12</v>
      </c>
      <c r="I187" s="45">
        <f t="shared" si="118"/>
        <v>0</v>
      </c>
      <c r="J187" s="45">
        <f t="shared" si="119"/>
        <v>12</v>
      </c>
      <c r="K187" s="45">
        <f t="shared" si="120"/>
        <v>15</v>
      </c>
      <c r="L187" s="45">
        <f t="shared" si="134"/>
        <v>4</v>
      </c>
      <c r="M187" s="28">
        <f t="shared" ref="M187" si="135">SUM(I187:L187)</f>
        <v>31</v>
      </c>
      <c r="N187" s="25">
        <f t="shared" si="131"/>
        <v>2.5833333333333335</v>
      </c>
      <c r="O187" s="59"/>
    </row>
    <row r="188" spans="1:17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Q188" s="29"/>
    </row>
    <row r="189" spans="1:17" ht="15" customHeight="1">
      <c r="A189" s="57" t="s">
        <v>93</v>
      </c>
      <c r="B189" s="3" t="s">
        <v>94</v>
      </c>
      <c r="C189" s="44">
        <v>4</v>
      </c>
      <c r="D189" s="44">
        <v>2</v>
      </c>
      <c r="E189" s="44">
        <v>6</v>
      </c>
      <c r="F189" s="44">
        <v>9</v>
      </c>
      <c r="G189" s="44">
        <v>3</v>
      </c>
      <c r="H189" s="15">
        <f>SUM(D189:G189)</f>
        <v>20</v>
      </c>
      <c r="I189" s="44">
        <f t="shared" si="118"/>
        <v>2</v>
      </c>
      <c r="J189" s="44">
        <f t="shared" si="119"/>
        <v>12</v>
      </c>
      <c r="K189" s="44">
        <f t="shared" si="120"/>
        <v>27</v>
      </c>
      <c r="L189" s="44">
        <f t="shared" ref="L189:L194" si="136">G189*4</f>
        <v>12</v>
      </c>
      <c r="M189" s="48">
        <f t="shared" ref="M189:M194" si="137">SUM(I189:L189)</f>
        <v>53</v>
      </c>
      <c r="N189" s="26">
        <f t="shared" si="131"/>
        <v>2.65</v>
      </c>
      <c r="O189" s="59">
        <f>SQRT((((1-N194)^2)*D194+((2-N194)^2)*E194+((3-N194)^2)*F194+((4-N194)^2)*G194)/H194)</f>
        <v>0.92818329278130596</v>
      </c>
    </row>
    <row r="190" spans="1:17" ht="15" customHeight="1">
      <c r="A190" s="57"/>
      <c r="B190" s="3" t="s">
        <v>95</v>
      </c>
      <c r="C190" s="44">
        <v>2</v>
      </c>
      <c r="D190" s="44">
        <v>8</v>
      </c>
      <c r="E190" s="44">
        <v>11</v>
      </c>
      <c r="F190" s="44">
        <v>6</v>
      </c>
      <c r="G190" s="44">
        <v>9</v>
      </c>
      <c r="H190" s="15">
        <f>SUM(D190:G190)</f>
        <v>34</v>
      </c>
      <c r="I190" s="44">
        <f t="shared" si="118"/>
        <v>8</v>
      </c>
      <c r="J190" s="44">
        <f t="shared" si="119"/>
        <v>22</v>
      </c>
      <c r="K190" s="44">
        <f t="shared" si="120"/>
        <v>18</v>
      </c>
      <c r="L190" s="44">
        <f t="shared" si="136"/>
        <v>36</v>
      </c>
      <c r="M190" s="48">
        <f t="shared" si="137"/>
        <v>84</v>
      </c>
      <c r="N190" s="26">
        <f t="shared" si="131"/>
        <v>2.4705882352941178</v>
      </c>
      <c r="O190" s="59"/>
    </row>
    <row r="191" spans="1:17" ht="15" customHeight="1">
      <c r="A191" s="57"/>
      <c r="B191" s="3" t="s">
        <v>96</v>
      </c>
      <c r="C191" s="44">
        <v>0</v>
      </c>
      <c r="D191" s="44">
        <v>0</v>
      </c>
      <c r="E191" s="44">
        <v>10</v>
      </c>
      <c r="F191" s="44">
        <v>20</v>
      </c>
      <c r="G191" s="44">
        <v>6</v>
      </c>
      <c r="H191" s="15">
        <f>SUM(D191:G191)</f>
        <v>36</v>
      </c>
      <c r="I191" s="44">
        <f t="shared" si="118"/>
        <v>0</v>
      </c>
      <c r="J191" s="44">
        <f t="shared" si="119"/>
        <v>20</v>
      </c>
      <c r="K191" s="44">
        <f t="shared" si="120"/>
        <v>60</v>
      </c>
      <c r="L191" s="44">
        <f t="shared" si="136"/>
        <v>24</v>
      </c>
      <c r="M191" s="48">
        <f t="shared" si="137"/>
        <v>104</v>
      </c>
      <c r="N191" s="26">
        <f t="shared" si="131"/>
        <v>2.8888888888888888</v>
      </c>
      <c r="O191" s="59"/>
    </row>
    <row r="192" spans="1:17" ht="15" customHeight="1">
      <c r="A192" s="57"/>
      <c r="B192" s="3" t="s">
        <v>97</v>
      </c>
      <c r="C192" s="44">
        <v>0</v>
      </c>
      <c r="D192" s="44">
        <v>0</v>
      </c>
      <c r="E192" s="44">
        <v>2</v>
      </c>
      <c r="F192" s="44">
        <v>8</v>
      </c>
      <c r="G192" s="44">
        <v>2</v>
      </c>
      <c r="H192" s="15">
        <f>SUM(D192:G192)</f>
        <v>12</v>
      </c>
      <c r="I192" s="44">
        <f t="shared" ref="I192:I194" si="138">D192*1</f>
        <v>0</v>
      </c>
      <c r="J192" s="44">
        <f t="shared" ref="J192:J194" si="139">E192*2</f>
        <v>4</v>
      </c>
      <c r="K192" s="44">
        <f t="shared" ref="K192:K194" si="140">F192*3</f>
        <v>24</v>
      </c>
      <c r="L192" s="44">
        <f t="shared" si="136"/>
        <v>8</v>
      </c>
      <c r="M192" s="48">
        <f t="shared" si="137"/>
        <v>36</v>
      </c>
      <c r="N192" s="26">
        <f t="shared" si="131"/>
        <v>3</v>
      </c>
      <c r="O192" s="59"/>
    </row>
    <row r="193" spans="1:17" ht="15" customHeight="1">
      <c r="A193" s="57"/>
      <c r="B193" s="3" t="s">
        <v>98</v>
      </c>
      <c r="C193" s="44">
        <v>3</v>
      </c>
      <c r="D193" s="44">
        <v>6</v>
      </c>
      <c r="E193" s="44">
        <v>5</v>
      </c>
      <c r="F193" s="44">
        <v>7</v>
      </c>
      <c r="G193" s="44">
        <v>3</v>
      </c>
      <c r="H193" s="15">
        <f>SUM(D193:G193)</f>
        <v>21</v>
      </c>
      <c r="I193" s="44">
        <f t="shared" si="138"/>
        <v>6</v>
      </c>
      <c r="J193" s="44">
        <f t="shared" si="139"/>
        <v>10</v>
      </c>
      <c r="K193" s="44">
        <f t="shared" si="140"/>
        <v>21</v>
      </c>
      <c r="L193" s="44">
        <f t="shared" si="136"/>
        <v>12</v>
      </c>
      <c r="M193" s="48">
        <f t="shared" si="137"/>
        <v>49</v>
      </c>
      <c r="N193" s="26">
        <f t="shared" si="131"/>
        <v>2.3333333333333335</v>
      </c>
      <c r="O193" s="59"/>
    </row>
    <row r="194" spans="1:17">
      <c r="A194" s="57"/>
      <c r="B194" s="12" t="s">
        <v>148</v>
      </c>
      <c r="C194" s="14">
        <f>SUM(C189:C193)</f>
        <v>9</v>
      </c>
      <c r="D194" s="14">
        <f>SUM(D189:D193)</f>
        <v>16</v>
      </c>
      <c r="E194" s="14">
        <f>SUM(E189:E193)</f>
        <v>34</v>
      </c>
      <c r="F194" s="14">
        <f>SUM(F189:F193)</f>
        <v>50</v>
      </c>
      <c r="G194" s="14">
        <f>SUM(G189:G193)</f>
        <v>23</v>
      </c>
      <c r="H194" s="14">
        <f>SUM(D194:G194)</f>
        <v>123</v>
      </c>
      <c r="I194" s="45">
        <f t="shared" si="138"/>
        <v>16</v>
      </c>
      <c r="J194" s="45">
        <f t="shared" si="139"/>
        <v>68</v>
      </c>
      <c r="K194" s="45">
        <f t="shared" si="140"/>
        <v>150</v>
      </c>
      <c r="L194" s="45">
        <f t="shared" si="136"/>
        <v>92</v>
      </c>
      <c r="M194" s="28">
        <f t="shared" si="137"/>
        <v>326</v>
      </c>
      <c r="N194" s="25">
        <f t="shared" si="131"/>
        <v>2.6504065040650406</v>
      </c>
      <c r="O194" s="59"/>
    </row>
    <row r="195" spans="1:17">
      <c r="A195" s="63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5"/>
      <c r="Q195" s="29"/>
    </row>
    <row r="196" spans="1:17" ht="15" customHeight="1">
      <c r="A196" s="55" t="s">
        <v>99</v>
      </c>
      <c r="B196" s="4" t="s">
        <v>100</v>
      </c>
      <c r="C196" s="44">
        <v>2</v>
      </c>
      <c r="D196" s="44">
        <v>1</v>
      </c>
      <c r="E196" s="44">
        <v>1</v>
      </c>
      <c r="F196" s="44">
        <v>3</v>
      </c>
      <c r="G196" s="44">
        <v>5</v>
      </c>
      <c r="H196" s="15">
        <f>SUM(D196:G196)</f>
        <v>10</v>
      </c>
      <c r="I196" s="44">
        <f t="shared" ref="I196:I200" si="141">D196*1</f>
        <v>1</v>
      </c>
      <c r="J196" s="44">
        <f t="shared" ref="J196:J200" si="142">E196*2</f>
        <v>2</v>
      </c>
      <c r="K196" s="44">
        <f t="shared" ref="K196:K200" si="143">F196*3</f>
        <v>9</v>
      </c>
      <c r="L196" s="44">
        <f t="shared" ref="L196:L200" si="144">G196*4</f>
        <v>20</v>
      </c>
      <c r="M196" s="48">
        <f t="shared" ref="M196:M200" si="145">SUM(I196:L196)</f>
        <v>32</v>
      </c>
      <c r="N196" s="26">
        <f t="shared" si="131"/>
        <v>3.2</v>
      </c>
      <c r="O196" s="59">
        <f>SQRT((((1-N200)^2)*D200+((2-N200)^2)*E200+((3-N200)^2)*F200+((4-N200)^2)*G200)/H200)</f>
        <v>0.88287346711242709</v>
      </c>
    </row>
    <row r="197" spans="1:17" ht="15" customHeight="1">
      <c r="A197" s="55"/>
      <c r="B197" s="4" t="s">
        <v>101</v>
      </c>
      <c r="C197" s="44">
        <v>0</v>
      </c>
      <c r="D197" s="44">
        <v>0</v>
      </c>
      <c r="E197" s="44">
        <v>0</v>
      </c>
      <c r="F197" s="44">
        <v>16</v>
      </c>
      <c r="G197" s="44">
        <v>8</v>
      </c>
      <c r="H197" s="15">
        <f>SUM(D197:G197)</f>
        <v>24</v>
      </c>
      <c r="I197" s="44">
        <f t="shared" si="141"/>
        <v>0</v>
      </c>
      <c r="J197" s="44">
        <f t="shared" si="142"/>
        <v>0</v>
      </c>
      <c r="K197" s="44">
        <f t="shared" si="143"/>
        <v>48</v>
      </c>
      <c r="L197" s="44">
        <f t="shared" si="144"/>
        <v>32</v>
      </c>
      <c r="M197" s="48">
        <f t="shared" si="145"/>
        <v>80</v>
      </c>
      <c r="N197" s="26">
        <f t="shared" si="131"/>
        <v>3.3333333333333335</v>
      </c>
      <c r="O197" s="59"/>
    </row>
    <row r="198" spans="1:17" ht="15" customHeight="1">
      <c r="A198" s="55"/>
      <c r="B198" s="4" t="s">
        <v>102</v>
      </c>
      <c r="C198" s="44">
        <v>7</v>
      </c>
      <c r="D198" s="44">
        <v>4</v>
      </c>
      <c r="E198" s="44">
        <v>1</v>
      </c>
      <c r="F198" s="44">
        <v>8</v>
      </c>
      <c r="G198" s="44">
        <v>4</v>
      </c>
      <c r="H198" s="15">
        <f>SUM(D198:G198)</f>
        <v>17</v>
      </c>
      <c r="I198" s="44">
        <f t="shared" si="141"/>
        <v>4</v>
      </c>
      <c r="J198" s="44">
        <f t="shared" si="142"/>
        <v>2</v>
      </c>
      <c r="K198" s="44">
        <f t="shared" si="143"/>
        <v>24</v>
      </c>
      <c r="L198" s="44">
        <f t="shared" si="144"/>
        <v>16</v>
      </c>
      <c r="M198" s="48">
        <f t="shared" si="145"/>
        <v>46</v>
      </c>
      <c r="N198" s="26">
        <f t="shared" si="131"/>
        <v>2.7058823529411766</v>
      </c>
      <c r="O198" s="59"/>
    </row>
    <row r="199" spans="1:17" ht="15" customHeight="1">
      <c r="A199" s="55"/>
      <c r="B199" s="4" t="s">
        <v>103</v>
      </c>
      <c r="C199" s="44">
        <v>8</v>
      </c>
      <c r="D199" s="44">
        <v>6</v>
      </c>
      <c r="E199" s="44">
        <v>14</v>
      </c>
      <c r="F199" s="44">
        <v>34</v>
      </c>
      <c r="G199" s="44">
        <v>22</v>
      </c>
      <c r="H199" s="15">
        <f>SUM(D199:G199)</f>
        <v>76</v>
      </c>
      <c r="I199" s="44">
        <f t="shared" si="141"/>
        <v>6</v>
      </c>
      <c r="J199" s="44">
        <f t="shared" si="142"/>
        <v>28</v>
      </c>
      <c r="K199" s="44">
        <f t="shared" si="143"/>
        <v>102</v>
      </c>
      <c r="L199" s="44">
        <f t="shared" si="144"/>
        <v>88</v>
      </c>
      <c r="M199" s="48">
        <f t="shared" si="145"/>
        <v>224</v>
      </c>
      <c r="N199" s="26">
        <f t="shared" si="131"/>
        <v>2.9473684210526314</v>
      </c>
      <c r="O199" s="59"/>
    </row>
    <row r="200" spans="1:17">
      <c r="A200" s="55"/>
      <c r="B200" s="12" t="s">
        <v>148</v>
      </c>
      <c r="C200" s="14">
        <f>SUM(C196:C199)</f>
        <v>17</v>
      </c>
      <c r="D200" s="14">
        <f>SUM(D196:D199)</f>
        <v>11</v>
      </c>
      <c r="E200" s="14">
        <f>SUM(E196:E199)</f>
        <v>16</v>
      </c>
      <c r="F200" s="14">
        <f>SUM(F196:F199)</f>
        <v>61</v>
      </c>
      <c r="G200" s="14">
        <f>SUM(G196:G199)</f>
        <v>39</v>
      </c>
      <c r="H200" s="14">
        <f>SUM(D200:G200)</f>
        <v>127</v>
      </c>
      <c r="I200" s="45">
        <f t="shared" si="141"/>
        <v>11</v>
      </c>
      <c r="J200" s="45">
        <f t="shared" si="142"/>
        <v>32</v>
      </c>
      <c r="K200" s="45">
        <f t="shared" si="143"/>
        <v>183</v>
      </c>
      <c r="L200" s="45">
        <f t="shared" si="144"/>
        <v>156</v>
      </c>
      <c r="M200" s="28">
        <f t="shared" si="145"/>
        <v>382</v>
      </c>
      <c r="N200" s="25">
        <f t="shared" si="131"/>
        <v>3.0078740157480315</v>
      </c>
      <c r="O200" s="59"/>
    </row>
    <row r="201" spans="1:17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Q201" s="29"/>
    </row>
    <row r="202" spans="1:17" ht="15" customHeight="1">
      <c r="A202" s="55" t="s">
        <v>158</v>
      </c>
      <c r="B202" s="4" t="s">
        <v>129</v>
      </c>
      <c r="C202" s="44">
        <v>2</v>
      </c>
      <c r="D202" s="44">
        <v>3</v>
      </c>
      <c r="E202" s="44">
        <v>7</v>
      </c>
      <c r="F202" s="44">
        <v>14</v>
      </c>
      <c r="G202" s="44">
        <v>10</v>
      </c>
      <c r="H202" s="15">
        <f>SUM(D202:G202)</f>
        <v>34</v>
      </c>
      <c r="I202" s="44">
        <f t="shared" ref="I202:I204" si="146">D202*1</f>
        <v>3</v>
      </c>
      <c r="J202" s="44">
        <f t="shared" ref="J202:J204" si="147">E202*2</f>
        <v>14</v>
      </c>
      <c r="K202" s="44">
        <f t="shared" ref="K202:K204" si="148">F202*3</f>
        <v>42</v>
      </c>
      <c r="L202" s="44">
        <f t="shared" ref="L202:L204" si="149">G202*4</f>
        <v>40</v>
      </c>
      <c r="M202" s="48">
        <f t="shared" ref="M202:M204" si="150">SUM(I202:L202)</f>
        <v>99</v>
      </c>
      <c r="N202" s="26">
        <f t="shared" si="131"/>
        <v>2.9117647058823528</v>
      </c>
      <c r="O202" s="59">
        <f>SQRT((((1-N204)^2)*D204+((2-N204)^2)*E204+((3-N204)^2)*F204+((4-N204)^2)*G204)/H204)</f>
        <v>1.0542107753750387</v>
      </c>
    </row>
    <row r="203" spans="1:17" ht="18" customHeight="1">
      <c r="A203" s="55"/>
      <c r="B203" s="40" t="s">
        <v>164</v>
      </c>
      <c r="C203" s="44">
        <v>3</v>
      </c>
      <c r="D203" s="44">
        <v>9</v>
      </c>
      <c r="E203" s="44">
        <v>3</v>
      </c>
      <c r="F203" s="44">
        <v>13</v>
      </c>
      <c r="G203" s="44">
        <v>20</v>
      </c>
      <c r="H203" s="15">
        <f>SUM(D203:G203)</f>
        <v>45</v>
      </c>
      <c r="I203" s="44">
        <f t="shared" si="146"/>
        <v>9</v>
      </c>
      <c r="J203" s="44">
        <f t="shared" si="147"/>
        <v>6</v>
      </c>
      <c r="K203" s="44">
        <f t="shared" si="148"/>
        <v>39</v>
      </c>
      <c r="L203" s="44">
        <f t="shared" si="149"/>
        <v>80</v>
      </c>
      <c r="M203" s="48">
        <f t="shared" si="150"/>
        <v>134</v>
      </c>
      <c r="N203" s="26">
        <f t="shared" si="131"/>
        <v>2.9777777777777779</v>
      </c>
      <c r="O203" s="59"/>
    </row>
    <row r="204" spans="1:17">
      <c r="A204" s="55"/>
      <c r="B204" s="12" t="s">
        <v>148</v>
      </c>
      <c r="C204" s="14">
        <f>SUM(C202:C203)</f>
        <v>5</v>
      </c>
      <c r="D204" s="14">
        <f>SUM(D202:D203)</f>
        <v>12</v>
      </c>
      <c r="E204" s="14">
        <f>SUM(E202:E203)</f>
        <v>10</v>
      </c>
      <c r="F204" s="14">
        <f>SUM(F202:F203)</f>
        <v>27</v>
      </c>
      <c r="G204" s="14">
        <f>SUM(G202:G203)</f>
        <v>30</v>
      </c>
      <c r="H204" s="14">
        <f>SUM(D204:G204)</f>
        <v>79</v>
      </c>
      <c r="I204" s="45">
        <f t="shared" si="146"/>
        <v>12</v>
      </c>
      <c r="J204" s="45">
        <f t="shared" si="147"/>
        <v>20</v>
      </c>
      <c r="K204" s="45">
        <f t="shared" si="148"/>
        <v>81</v>
      </c>
      <c r="L204" s="45">
        <f t="shared" si="149"/>
        <v>120</v>
      </c>
      <c r="M204" s="28">
        <f t="shared" si="150"/>
        <v>233</v>
      </c>
      <c r="N204" s="25">
        <f t="shared" si="131"/>
        <v>2.9493670886075951</v>
      </c>
      <c r="O204" s="59"/>
    </row>
    <row r="205" spans="1:17">
      <c r="A205" s="63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5"/>
      <c r="Q205" s="29"/>
    </row>
    <row r="206" spans="1:17" ht="18.75" customHeight="1">
      <c r="A206" s="60" t="s">
        <v>130</v>
      </c>
      <c r="B206" s="4" t="s">
        <v>131</v>
      </c>
      <c r="C206" s="44">
        <v>0</v>
      </c>
      <c r="D206" s="44">
        <v>4</v>
      </c>
      <c r="E206" s="44">
        <v>2</v>
      </c>
      <c r="F206" s="44">
        <v>7</v>
      </c>
      <c r="G206" s="44">
        <v>11</v>
      </c>
      <c r="H206" s="43">
        <f>SUM(D206:G206)</f>
        <v>24</v>
      </c>
      <c r="I206" s="44">
        <f t="shared" ref="I206:I208" si="151">D206*1</f>
        <v>4</v>
      </c>
      <c r="J206" s="44">
        <f t="shared" ref="J206:J208" si="152">E206*2</f>
        <v>4</v>
      </c>
      <c r="K206" s="44">
        <f t="shared" ref="K206:K208" si="153">F206*3</f>
        <v>21</v>
      </c>
      <c r="L206" s="44">
        <f t="shared" ref="L206:L208" si="154">G206*4</f>
        <v>44</v>
      </c>
      <c r="M206" s="48">
        <f t="shared" ref="M206:M208" si="155">SUM(I206:L206)</f>
        <v>73</v>
      </c>
      <c r="N206" s="26">
        <f t="shared" si="131"/>
        <v>3.0416666666666665</v>
      </c>
      <c r="O206" s="66">
        <f>SQRT((((1-N208)^2)*D208+((2-N208)^2)*E208+((3-N208)^2)*F208+((4-N208)^2)*G208)/H208)</f>
        <v>1.0671791576989034</v>
      </c>
    </row>
    <row r="207" spans="1:17" ht="27.75" customHeight="1">
      <c r="A207" s="61"/>
      <c r="B207" s="4" t="s">
        <v>134</v>
      </c>
      <c r="C207" s="44">
        <v>2</v>
      </c>
      <c r="D207" s="44">
        <v>19</v>
      </c>
      <c r="E207" s="44">
        <v>16</v>
      </c>
      <c r="F207" s="44">
        <v>30</v>
      </c>
      <c r="G207" s="44">
        <v>89</v>
      </c>
      <c r="H207" s="43">
        <f>SUM(D207:G207)</f>
        <v>154</v>
      </c>
      <c r="I207" s="44">
        <f t="shared" si="151"/>
        <v>19</v>
      </c>
      <c r="J207" s="44">
        <f t="shared" si="152"/>
        <v>32</v>
      </c>
      <c r="K207" s="44">
        <f t="shared" si="153"/>
        <v>90</v>
      </c>
      <c r="L207" s="44">
        <f t="shared" si="154"/>
        <v>356</v>
      </c>
      <c r="M207" s="48">
        <f t="shared" si="155"/>
        <v>497</v>
      </c>
      <c r="N207" s="26">
        <f t="shared" si="131"/>
        <v>3.2272727272727271</v>
      </c>
      <c r="O207" s="67"/>
    </row>
    <row r="208" spans="1:17">
      <c r="A208" s="62"/>
      <c r="B208" s="12" t="s">
        <v>148</v>
      </c>
      <c r="C208" s="14">
        <f>SUM(C206:C207)</f>
        <v>2</v>
      </c>
      <c r="D208" s="14">
        <f>SUM(D206:D207)</f>
        <v>23</v>
      </c>
      <c r="E208" s="14">
        <f>SUM(E206:E207)</f>
        <v>18</v>
      </c>
      <c r="F208" s="14">
        <f>SUM(F206:F207)</f>
        <v>37</v>
      </c>
      <c r="G208" s="14">
        <f>SUM(G206:G207)</f>
        <v>100</v>
      </c>
      <c r="H208" s="14">
        <f>SUM(D208:G208)</f>
        <v>178</v>
      </c>
      <c r="I208" s="45">
        <f t="shared" si="151"/>
        <v>23</v>
      </c>
      <c r="J208" s="45">
        <f t="shared" si="152"/>
        <v>36</v>
      </c>
      <c r="K208" s="45">
        <f t="shared" si="153"/>
        <v>111</v>
      </c>
      <c r="L208" s="45">
        <f t="shared" si="154"/>
        <v>400</v>
      </c>
      <c r="M208" s="28">
        <f t="shared" si="155"/>
        <v>570</v>
      </c>
      <c r="N208" s="25">
        <f t="shared" si="131"/>
        <v>3.202247191011236</v>
      </c>
      <c r="O208" s="68"/>
    </row>
    <row r="209" spans="1:17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Q209" s="34"/>
    </row>
    <row r="211" spans="1:17" ht="27.75" customHeight="1">
      <c r="A211" s="53" t="s">
        <v>156</v>
      </c>
      <c r="B211" s="53"/>
      <c r="C211" s="53"/>
      <c r="D211" s="53"/>
      <c r="E211" s="53"/>
      <c r="F211" s="53"/>
    </row>
    <row r="212" spans="1:17" ht="21.75" customHeight="1">
      <c r="A212" s="53"/>
      <c r="B212" s="53"/>
      <c r="C212" s="53"/>
      <c r="D212" s="53"/>
      <c r="E212" s="53"/>
      <c r="F212" s="53"/>
    </row>
    <row r="213" spans="1:17">
      <c r="D213" s="23"/>
      <c r="E213" s="23"/>
      <c r="F213" s="23"/>
      <c r="G213" s="23"/>
      <c r="Q213" s="35"/>
    </row>
  </sheetData>
  <mergeCells count="143">
    <mergeCell ref="K5:K6"/>
    <mergeCell ref="L5:L6"/>
    <mergeCell ref="M5:M6"/>
    <mergeCell ref="N5:N6"/>
    <mergeCell ref="O5:O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206:A208"/>
    <mergeCell ref="O206:O208"/>
    <mergeCell ref="A122:O122"/>
    <mergeCell ref="A104:O104"/>
    <mergeCell ref="A108:O108"/>
    <mergeCell ref="A143:O143"/>
    <mergeCell ref="A127:O127"/>
    <mergeCell ref="A123:A126"/>
    <mergeCell ref="A128:A133"/>
    <mergeCell ref="O123:O126"/>
    <mergeCell ref="O128:O133"/>
    <mergeCell ref="A109:A112"/>
    <mergeCell ref="A168:A173"/>
    <mergeCell ref="A202:A204"/>
    <mergeCell ref="O144:O146"/>
    <mergeCell ref="O168:O173"/>
    <mergeCell ref="O202:O204"/>
    <mergeCell ref="A105:A107"/>
    <mergeCell ref="O154:O155"/>
    <mergeCell ref="A153:O153"/>
    <mergeCell ref="A144:A146"/>
    <mergeCell ref="O114:O121"/>
    <mergeCell ref="O109:O112"/>
    <mergeCell ref="O105:O107"/>
    <mergeCell ref="A205:O205"/>
    <mergeCell ref="A201:O201"/>
    <mergeCell ref="A58:A61"/>
    <mergeCell ref="A69:A71"/>
    <mergeCell ref="A73:A75"/>
    <mergeCell ref="O98:O103"/>
    <mergeCell ref="O91:O96"/>
    <mergeCell ref="O86:O89"/>
    <mergeCell ref="O151:O152"/>
    <mergeCell ref="O148:O149"/>
    <mergeCell ref="O141:O142"/>
    <mergeCell ref="O58:O61"/>
    <mergeCell ref="A147:O147"/>
    <mergeCell ref="A97:O97"/>
    <mergeCell ref="A91:A96"/>
    <mergeCell ref="O69:O71"/>
    <mergeCell ref="O73:O75"/>
    <mergeCell ref="O77:O78"/>
    <mergeCell ref="O80:O84"/>
    <mergeCell ref="A157:A158"/>
    <mergeCell ref="A160:A163"/>
    <mergeCell ref="A159:O159"/>
    <mergeCell ref="A156:O156"/>
    <mergeCell ref="O157:O158"/>
    <mergeCell ref="A26:O26"/>
    <mergeCell ref="A72:O72"/>
    <mergeCell ref="A1:O2"/>
    <mergeCell ref="A17:A25"/>
    <mergeCell ref="A40:A43"/>
    <mergeCell ref="A51:A52"/>
    <mergeCell ref="A54:A56"/>
    <mergeCell ref="A11:O11"/>
    <mergeCell ref="A16:O16"/>
    <mergeCell ref="A36:O36"/>
    <mergeCell ref="A44:O44"/>
    <mergeCell ref="A7:B7"/>
    <mergeCell ref="A8:A10"/>
    <mergeCell ref="A12:A15"/>
    <mergeCell ref="A3:O3"/>
    <mergeCell ref="O8:O10"/>
    <mergeCell ref="O12:O15"/>
    <mergeCell ref="O17:O25"/>
    <mergeCell ref="O40:O43"/>
    <mergeCell ref="O51:O52"/>
    <mergeCell ref="O45:O49"/>
    <mergeCell ref="A37:A38"/>
    <mergeCell ref="O37:O38"/>
    <mergeCell ref="J5:J6"/>
    <mergeCell ref="O63:O67"/>
    <mergeCell ref="A63:A67"/>
    <mergeCell ref="A68:O68"/>
    <mergeCell ref="A57:O57"/>
    <mergeCell ref="A62:O62"/>
    <mergeCell ref="A85:O85"/>
    <mergeCell ref="A79:O79"/>
    <mergeCell ref="A76:O76"/>
    <mergeCell ref="A113:O113"/>
    <mergeCell ref="O160:O163"/>
    <mergeCell ref="O165:O166"/>
    <mergeCell ref="O175:O178"/>
    <mergeCell ref="A180:A184"/>
    <mergeCell ref="A186:A187"/>
    <mergeCell ref="O135:O139"/>
    <mergeCell ref="O180:O184"/>
    <mergeCell ref="A195:O195"/>
    <mergeCell ref="O30:O35"/>
    <mergeCell ref="A45:A49"/>
    <mergeCell ref="A50:O50"/>
    <mergeCell ref="O54:O56"/>
    <mergeCell ref="A53:O53"/>
    <mergeCell ref="A135:A139"/>
    <mergeCell ref="A141:A142"/>
    <mergeCell ref="A134:O134"/>
    <mergeCell ref="A140:O140"/>
    <mergeCell ref="A151:A152"/>
    <mergeCell ref="A150:O150"/>
    <mergeCell ref="A98:A103"/>
    <mergeCell ref="A80:A84"/>
    <mergeCell ref="A90:O90"/>
    <mergeCell ref="A77:A78"/>
    <mergeCell ref="A86:A89"/>
    <mergeCell ref="A4:O4"/>
    <mergeCell ref="A211:F212"/>
    <mergeCell ref="A188:O188"/>
    <mergeCell ref="A185:O185"/>
    <mergeCell ref="A27:A28"/>
    <mergeCell ref="A114:A121"/>
    <mergeCell ref="A39:O39"/>
    <mergeCell ref="A167:O167"/>
    <mergeCell ref="A209:O209"/>
    <mergeCell ref="A154:A155"/>
    <mergeCell ref="A175:A178"/>
    <mergeCell ref="A165:A166"/>
    <mergeCell ref="A148:A149"/>
    <mergeCell ref="A179:O179"/>
    <mergeCell ref="A174:O174"/>
    <mergeCell ref="A164:O164"/>
    <mergeCell ref="O186:O187"/>
    <mergeCell ref="O189:O194"/>
    <mergeCell ref="O196:O200"/>
    <mergeCell ref="O27:O28"/>
    <mergeCell ref="A189:A194"/>
    <mergeCell ref="A196:A200"/>
    <mergeCell ref="A30:A35"/>
    <mergeCell ref="A29:O2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Infraestrutura 2018.1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Xz</cp:lastModifiedBy>
  <dcterms:created xsi:type="dcterms:W3CDTF">2018-04-04T17:28:26Z</dcterms:created>
  <dcterms:modified xsi:type="dcterms:W3CDTF">2018-11-22T16:18:51Z</dcterms:modified>
</cp:coreProperties>
</file>