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 tabRatio="441"/>
  </bookViews>
  <sheets>
    <sheet name="Avaliação de Disciplinas 2018.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4" i="1"/>
  <c r="Q184"/>
  <c r="R184"/>
  <c r="P25"/>
  <c r="Q25"/>
  <c r="R25"/>
  <c r="P208"/>
  <c r="Q208"/>
  <c r="R208"/>
  <c r="P204"/>
  <c r="Q204"/>
  <c r="R204"/>
  <c r="P200"/>
  <c r="Q200"/>
  <c r="R200"/>
  <c r="P194"/>
  <c r="Q194"/>
  <c r="R194"/>
  <c r="P187"/>
  <c r="Q187"/>
  <c r="R187"/>
  <c r="P178"/>
  <c r="Q178"/>
  <c r="R178"/>
  <c r="P173"/>
  <c r="Q173"/>
  <c r="R173"/>
  <c r="P166"/>
  <c r="Q166"/>
  <c r="R166"/>
  <c r="P163"/>
  <c r="Q163"/>
  <c r="R163"/>
  <c r="P158"/>
  <c r="Q158"/>
  <c r="R158"/>
  <c r="P146"/>
  <c r="Q146"/>
  <c r="R146"/>
  <c r="P142"/>
  <c r="Q142"/>
  <c r="R142"/>
  <c r="P139"/>
  <c r="Q139"/>
  <c r="R139"/>
  <c r="P133"/>
  <c r="Q133"/>
  <c r="R133"/>
  <c r="P126"/>
  <c r="Q126"/>
  <c r="R126"/>
  <c r="P121"/>
  <c r="Q121"/>
  <c r="R121"/>
  <c r="P112"/>
  <c r="Q112"/>
  <c r="R112"/>
  <c r="P107"/>
  <c r="Q107"/>
  <c r="R107"/>
  <c r="P103"/>
  <c r="Q103"/>
  <c r="R103"/>
  <c r="P96"/>
  <c r="Q96"/>
  <c r="R96"/>
  <c r="P89"/>
  <c r="Q89"/>
  <c r="R89"/>
  <c r="P84"/>
  <c r="Q84"/>
  <c r="R84"/>
  <c r="P78"/>
  <c r="Q78"/>
  <c r="R78"/>
  <c r="P75"/>
  <c r="Q75"/>
  <c r="R75"/>
  <c r="P71"/>
  <c r="Q71"/>
  <c r="R71"/>
  <c r="P61"/>
  <c r="Q61"/>
  <c r="R61"/>
  <c r="P56"/>
  <c r="Q56"/>
  <c r="R56"/>
  <c r="P43"/>
  <c r="Q43"/>
  <c r="R43"/>
  <c r="P35"/>
  <c r="Q35"/>
  <c r="R35"/>
  <c r="P28"/>
  <c r="Q28"/>
  <c r="R28"/>
  <c r="P10"/>
  <c r="Q10"/>
  <c r="Q7" s="1"/>
  <c r="R10"/>
  <c r="H7"/>
  <c r="I7"/>
  <c r="J7"/>
  <c r="K7"/>
  <c r="L7"/>
  <c r="R7" l="1"/>
  <c r="P7"/>
  <c r="M7"/>
  <c r="N7" s="1"/>
  <c r="O7" s="1"/>
  <c r="L207"/>
  <c r="L206"/>
  <c r="L203"/>
  <c r="L202"/>
  <c r="L199"/>
  <c r="L198"/>
  <c r="L197"/>
  <c r="L196"/>
  <c r="L193"/>
  <c r="L192"/>
  <c r="L191"/>
  <c r="L190"/>
  <c r="L189"/>
  <c r="L186"/>
  <c r="L183"/>
  <c r="L182"/>
  <c r="L181"/>
  <c r="L180"/>
  <c r="L177"/>
  <c r="L176"/>
  <c r="L175"/>
  <c r="L172"/>
  <c r="L171"/>
  <c r="L170"/>
  <c r="L169"/>
  <c r="L168"/>
  <c r="L165"/>
  <c r="L162"/>
  <c r="L161"/>
  <c r="L160"/>
  <c r="K207"/>
  <c r="K206"/>
  <c r="K203"/>
  <c r="K202"/>
  <c r="K199"/>
  <c r="K198"/>
  <c r="K197"/>
  <c r="K196"/>
  <c r="K193"/>
  <c r="K192"/>
  <c r="K191"/>
  <c r="K190"/>
  <c r="K189"/>
  <c r="K186"/>
  <c r="K183"/>
  <c r="K182"/>
  <c r="K181"/>
  <c r="K180"/>
  <c r="K177"/>
  <c r="K176"/>
  <c r="K175"/>
  <c r="K172"/>
  <c r="K171"/>
  <c r="K170"/>
  <c r="K169"/>
  <c r="K168"/>
  <c r="K165"/>
  <c r="K162"/>
  <c r="K161"/>
  <c r="K160"/>
  <c r="I207"/>
  <c r="M207" s="1"/>
  <c r="I206"/>
  <c r="M206" s="1"/>
  <c r="I203"/>
  <c r="M203" s="1"/>
  <c r="I202"/>
  <c r="M202" s="1"/>
  <c r="I199"/>
  <c r="M199" s="1"/>
  <c r="I198"/>
  <c r="M198" s="1"/>
  <c r="I197"/>
  <c r="M197" s="1"/>
  <c r="I196"/>
  <c r="M196" s="1"/>
  <c r="I193"/>
  <c r="M193" s="1"/>
  <c r="I192"/>
  <c r="M192" s="1"/>
  <c r="I191"/>
  <c r="M191" s="1"/>
  <c r="I190"/>
  <c r="M190" s="1"/>
  <c r="I189"/>
  <c r="M189" s="1"/>
  <c r="I186"/>
  <c r="M186" s="1"/>
  <c r="I183"/>
  <c r="M183" s="1"/>
  <c r="I182"/>
  <c r="M182" s="1"/>
  <c r="I181"/>
  <c r="M181" s="1"/>
  <c r="I180"/>
  <c r="M180" s="1"/>
  <c r="I177"/>
  <c r="M177" s="1"/>
  <c r="I176"/>
  <c r="M176" s="1"/>
  <c r="I175"/>
  <c r="M175" s="1"/>
  <c r="I172"/>
  <c r="M172" s="1"/>
  <c r="I171"/>
  <c r="M171" s="1"/>
  <c r="I170"/>
  <c r="M170" s="1"/>
  <c r="I169"/>
  <c r="M169" s="1"/>
  <c r="I168"/>
  <c r="M168" s="1"/>
  <c r="I165"/>
  <c r="M165" s="1"/>
  <c r="J207"/>
  <c r="J206"/>
  <c r="J203"/>
  <c r="J202"/>
  <c r="J199"/>
  <c r="J198"/>
  <c r="J197"/>
  <c r="J196"/>
  <c r="J193"/>
  <c r="J192"/>
  <c r="J191"/>
  <c r="J190"/>
  <c r="J189"/>
  <c r="J186"/>
  <c r="J183"/>
  <c r="J182"/>
  <c r="J181"/>
  <c r="J180"/>
  <c r="J177"/>
  <c r="J176"/>
  <c r="J175"/>
  <c r="J172"/>
  <c r="J171"/>
  <c r="J170"/>
  <c r="J169"/>
  <c r="J168"/>
  <c r="J165"/>
  <c r="J162"/>
  <c r="J161"/>
  <c r="J160"/>
  <c r="J157"/>
  <c r="H135"/>
  <c r="I135"/>
  <c r="J135"/>
  <c r="K135"/>
  <c r="L135"/>
  <c r="H136"/>
  <c r="I136"/>
  <c r="J136"/>
  <c r="K136"/>
  <c r="L136"/>
  <c r="H137"/>
  <c r="I137"/>
  <c r="J137"/>
  <c r="K137"/>
  <c r="L137"/>
  <c r="M137" s="1"/>
  <c r="N137" s="1"/>
  <c r="H138"/>
  <c r="I138"/>
  <c r="J138"/>
  <c r="K138"/>
  <c r="L138"/>
  <c r="C139"/>
  <c r="D139"/>
  <c r="I139" s="1"/>
  <c r="E139"/>
  <c r="J139" s="1"/>
  <c r="F139"/>
  <c r="K139" s="1"/>
  <c r="G139"/>
  <c r="M123"/>
  <c r="M118"/>
  <c r="M114"/>
  <c r="M109"/>
  <c r="L157"/>
  <c r="L154"/>
  <c r="L151"/>
  <c r="L148"/>
  <c r="L145"/>
  <c r="L144"/>
  <c r="L141"/>
  <c r="L132"/>
  <c r="L131"/>
  <c r="L130"/>
  <c r="L129"/>
  <c r="L128"/>
  <c r="L125"/>
  <c r="L124"/>
  <c r="L123"/>
  <c r="L120"/>
  <c r="L119"/>
  <c r="L118"/>
  <c r="L117"/>
  <c r="L116"/>
  <c r="L115"/>
  <c r="L114"/>
  <c r="L111"/>
  <c r="L110"/>
  <c r="L109"/>
  <c r="L106"/>
  <c r="L105"/>
  <c r="L102"/>
  <c r="L101"/>
  <c r="L100"/>
  <c r="L99"/>
  <c r="L98"/>
  <c r="L95"/>
  <c r="L94"/>
  <c r="L93"/>
  <c r="L92"/>
  <c r="L91"/>
  <c r="L88"/>
  <c r="L87"/>
  <c r="L86"/>
  <c r="L83"/>
  <c r="L82"/>
  <c r="L81"/>
  <c r="L80"/>
  <c r="L77"/>
  <c r="K157"/>
  <c r="K154"/>
  <c r="K151"/>
  <c r="K148"/>
  <c r="K145"/>
  <c r="K144"/>
  <c r="K141"/>
  <c r="K132"/>
  <c r="K131"/>
  <c r="K130"/>
  <c r="K129"/>
  <c r="K128"/>
  <c r="K125"/>
  <c r="K124"/>
  <c r="K123"/>
  <c r="K120"/>
  <c r="K119"/>
  <c r="K118"/>
  <c r="K117"/>
  <c r="M117" s="1"/>
  <c r="K116"/>
  <c r="K115"/>
  <c r="K114"/>
  <c r="K111"/>
  <c r="K110"/>
  <c r="K109"/>
  <c r="K106"/>
  <c r="K105"/>
  <c r="K102"/>
  <c r="M102" s="1"/>
  <c r="K101"/>
  <c r="K100"/>
  <c r="K99"/>
  <c r="K98"/>
  <c r="K95"/>
  <c r="K94"/>
  <c r="K93"/>
  <c r="K92"/>
  <c r="K91"/>
  <c r="K88"/>
  <c r="K87"/>
  <c r="K86"/>
  <c r="K83"/>
  <c r="K82"/>
  <c r="K81"/>
  <c r="K80"/>
  <c r="K77"/>
  <c r="I162"/>
  <c r="M162" s="1"/>
  <c r="I161"/>
  <c r="M161" s="1"/>
  <c r="I160"/>
  <c r="M160" s="1"/>
  <c r="I157"/>
  <c r="M157" s="1"/>
  <c r="I154"/>
  <c r="M154" s="1"/>
  <c r="I151"/>
  <c r="M151" s="1"/>
  <c r="I148"/>
  <c r="M148" s="1"/>
  <c r="I145"/>
  <c r="M145" s="1"/>
  <c r="I144"/>
  <c r="M144" s="1"/>
  <c r="I141"/>
  <c r="M141" s="1"/>
  <c r="I132"/>
  <c r="M132" s="1"/>
  <c r="I131"/>
  <c r="M131" s="1"/>
  <c r="I130"/>
  <c r="M130" s="1"/>
  <c r="I129"/>
  <c r="M129" s="1"/>
  <c r="I128"/>
  <c r="M128" s="1"/>
  <c r="J154"/>
  <c r="J151"/>
  <c r="J148"/>
  <c r="J145"/>
  <c r="J144"/>
  <c r="J141"/>
  <c r="J132"/>
  <c r="J131"/>
  <c r="J130"/>
  <c r="J129"/>
  <c r="J128"/>
  <c r="J125"/>
  <c r="J124"/>
  <c r="J123"/>
  <c r="J120"/>
  <c r="J119"/>
  <c r="J118"/>
  <c r="J117"/>
  <c r="J116"/>
  <c r="J115"/>
  <c r="J114"/>
  <c r="J111"/>
  <c r="J110"/>
  <c r="J109"/>
  <c r="J106"/>
  <c r="J105"/>
  <c r="J102"/>
  <c r="J101"/>
  <c r="J100"/>
  <c r="J99"/>
  <c r="M99" s="1"/>
  <c r="J98"/>
  <c r="J95"/>
  <c r="J94"/>
  <c r="J93"/>
  <c r="J92"/>
  <c r="J91"/>
  <c r="M91" s="1"/>
  <c r="J88"/>
  <c r="J87"/>
  <c r="J86"/>
  <c r="M86" s="1"/>
  <c r="J83"/>
  <c r="J82"/>
  <c r="J81"/>
  <c r="J80"/>
  <c r="J77"/>
  <c r="I124"/>
  <c r="M124" s="1"/>
  <c r="I125"/>
  <c r="M125" s="1"/>
  <c r="I123"/>
  <c r="I115"/>
  <c r="M115" s="1"/>
  <c r="I116"/>
  <c r="M116" s="1"/>
  <c r="I117"/>
  <c r="I118"/>
  <c r="I119"/>
  <c r="M119" s="1"/>
  <c r="I120"/>
  <c r="M120" s="1"/>
  <c r="I114"/>
  <c r="I110"/>
  <c r="M110" s="1"/>
  <c r="I111"/>
  <c r="M111" s="1"/>
  <c r="I109"/>
  <c r="I106"/>
  <c r="M106" s="1"/>
  <c r="I105"/>
  <c r="M105" s="1"/>
  <c r="I99"/>
  <c r="I100"/>
  <c r="M100" s="1"/>
  <c r="I101"/>
  <c r="M101" s="1"/>
  <c r="I102"/>
  <c r="I98"/>
  <c r="M98" s="1"/>
  <c r="I92"/>
  <c r="M92" s="1"/>
  <c r="I93"/>
  <c r="M93" s="1"/>
  <c r="I94"/>
  <c r="M94" s="1"/>
  <c r="I95"/>
  <c r="M95" s="1"/>
  <c r="I91"/>
  <c r="I87"/>
  <c r="M87" s="1"/>
  <c r="I88"/>
  <c r="M88" s="1"/>
  <c r="I86"/>
  <c r="I81"/>
  <c r="M81" s="1"/>
  <c r="I82"/>
  <c r="M82" s="1"/>
  <c r="I83"/>
  <c r="M83" s="1"/>
  <c r="I80"/>
  <c r="M80" s="1"/>
  <c r="I77"/>
  <c r="M77" s="1"/>
  <c r="L74"/>
  <c r="L73"/>
  <c r="L70"/>
  <c r="L69"/>
  <c r="L64"/>
  <c r="L65"/>
  <c r="L66"/>
  <c r="L63"/>
  <c r="L59"/>
  <c r="L60"/>
  <c r="L58"/>
  <c r="L55"/>
  <c r="L54"/>
  <c r="K74"/>
  <c r="K73"/>
  <c r="M73" s="1"/>
  <c r="K70"/>
  <c r="M70" s="1"/>
  <c r="K69"/>
  <c r="K64"/>
  <c r="M64" s="1"/>
  <c r="K65"/>
  <c r="M65" s="1"/>
  <c r="K66"/>
  <c r="K63"/>
  <c r="K59"/>
  <c r="K60"/>
  <c r="K58"/>
  <c r="M58" s="1"/>
  <c r="K55"/>
  <c r="K54"/>
  <c r="L51"/>
  <c r="K51"/>
  <c r="L46"/>
  <c r="L47"/>
  <c r="L48"/>
  <c r="L45"/>
  <c r="K46"/>
  <c r="K47"/>
  <c r="K48"/>
  <c r="K45"/>
  <c r="L41"/>
  <c r="L42"/>
  <c r="K41"/>
  <c r="K42"/>
  <c r="J74"/>
  <c r="J73"/>
  <c r="J70"/>
  <c r="J69"/>
  <c r="J64"/>
  <c r="J65"/>
  <c r="J66"/>
  <c r="J63"/>
  <c r="J59"/>
  <c r="J60"/>
  <c r="J58"/>
  <c r="J55"/>
  <c r="J54"/>
  <c r="J51"/>
  <c r="J46"/>
  <c r="M46" s="1"/>
  <c r="J47"/>
  <c r="J48"/>
  <c r="J45"/>
  <c r="M45" s="1"/>
  <c r="J41"/>
  <c r="J42"/>
  <c r="J40"/>
  <c r="M40" s="1"/>
  <c r="I74"/>
  <c r="M74" s="1"/>
  <c r="I73"/>
  <c r="I70"/>
  <c r="I69"/>
  <c r="M69" s="1"/>
  <c r="I64"/>
  <c r="I65"/>
  <c r="I66"/>
  <c r="M66" s="1"/>
  <c r="I63"/>
  <c r="M63" s="1"/>
  <c r="I59"/>
  <c r="M59" s="1"/>
  <c r="I60"/>
  <c r="M60" s="1"/>
  <c r="I58"/>
  <c r="I55"/>
  <c r="M55" s="1"/>
  <c r="I54"/>
  <c r="M54" s="1"/>
  <c r="I51"/>
  <c r="M51" s="1"/>
  <c r="I46"/>
  <c r="I47"/>
  <c r="M47" s="1"/>
  <c r="I48"/>
  <c r="M48" s="1"/>
  <c r="I45"/>
  <c r="I41"/>
  <c r="M41" s="1"/>
  <c r="I42"/>
  <c r="M42" s="1"/>
  <c r="L40"/>
  <c r="K40"/>
  <c r="I40"/>
  <c r="L37"/>
  <c r="K37"/>
  <c r="J37"/>
  <c r="I37"/>
  <c r="L31"/>
  <c r="L32"/>
  <c r="L33"/>
  <c r="L34"/>
  <c r="K31"/>
  <c r="K32"/>
  <c r="K33"/>
  <c r="K34"/>
  <c r="J31"/>
  <c r="J32"/>
  <c r="J33"/>
  <c r="J34"/>
  <c r="L30"/>
  <c r="K30"/>
  <c r="J30"/>
  <c r="L27"/>
  <c r="L24"/>
  <c r="L23"/>
  <c r="L22"/>
  <c r="L21"/>
  <c r="L20"/>
  <c r="L19"/>
  <c r="L18"/>
  <c r="L17"/>
  <c r="L14"/>
  <c r="L13"/>
  <c r="L12"/>
  <c r="L9"/>
  <c r="K27"/>
  <c r="K24"/>
  <c r="K23"/>
  <c r="K22"/>
  <c r="K21"/>
  <c r="K20"/>
  <c r="K19"/>
  <c r="K18"/>
  <c r="K17"/>
  <c r="K14"/>
  <c r="K13"/>
  <c r="K12"/>
  <c r="K9"/>
  <c r="J27"/>
  <c r="J24"/>
  <c r="J23"/>
  <c r="J22"/>
  <c r="J21"/>
  <c r="J20"/>
  <c r="J19"/>
  <c r="J18"/>
  <c r="J17"/>
  <c r="J14"/>
  <c r="J13"/>
  <c r="J12"/>
  <c r="J9"/>
  <c r="I34"/>
  <c r="I33"/>
  <c r="M33" s="1"/>
  <c r="I32"/>
  <c r="M32" s="1"/>
  <c r="I31"/>
  <c r="I30"/>
  <c r="I27"/>
  <c r="I24"/>
  <c r="M24" s="1"/>
  <c r="I23"/>
  <c r="I22"/>
  <c r="I21"/>
  <c r="M21" s="1"/>
  <c r="I20"/>
  <c r="M20" s="1"/>
  <c r="I19"/>
  <c r="I18"/>
  <c r="I17"/>
  <c r="I14"/>
  <c r="M14" s="1"/>
  <c r="I13"/>
  <c r="I12"/>
  <c r="I9"/>
  <c r="M9" s="1"/>
  <c r="L8"/>
  <c r="K8"/>
  <c r="J8"/>
  <c r="I8"/>
  <c r="M8" s="1"/>
  <c r="M17" l="1"/>
  <c r="M136"/>
  <c r="N136" s="1"/>
  <c r="M13"/>
  <c r="M19"/>
  <c r="M23"/>
  <c r="M31"/>
  <c r="H139"/>
  <c r="M135"/>
  <c r="N135" s="1"/>
  <c r="M27"/>
  <c r="M18"/>
  <c r="M22"/>
  <c r="M30"/>
  <c r="M12"/>
  <c r="M34"/>
  <c r="M37"/>
  <c r="M138"/>
  <c r="N138" s="1"/>
  <c r="L139"/>
  <c r="M139" s="1"/>
  <c r="N139" l="1"/>
  <c r="O135" s="1"/>
  <c r="C208"/>
  <c r="D208"/>
  <c r="I208" s="1"/>
  <c r="E208"/>
  <c r="F208"/>
  <c r="K208" s="1"/>
  <c r="G208"/>
  <c r="L208" s="1"/>
  <c r="H206"/>
  <c r="N206" s="1"/>
  <c r="H207"/>
  <c r="N207" s="1"/>
  <c r="C204"/>
  <c r="D204"/>
  <c r="I204" s="1"/>
  <c r="M204" s="1"/>
  <c r="E204"/>
  <c r="J204" s="1"/>
  <c r="F204"/>
  <c r="K204" s="1"/>
  <c r="G204"/>
  <c r="L204" s="1"/>
  <c r="H202"/>
  <c r="N202" s="1"/>
  <c r="H203"/>
  <c r="N203" s="1"/>
  <c r="C200"/>
  <c r="D200"/>
  <c r="I200" s="1"/>
  <c r="E200"/>
  <c r="J200" s="1"/>
  <c r="F200"/>
  <c r="K200" s="1"/>
  <c r="G200"/>
  <c r="L200" s="1"/>
  <c r="H196"/>
  <c r="N196" s="1"/>
  <c r="H197"/>
  <c r="N197" s="1"/>
  <c r="H198"/>
  <c r="N198" s="1"/>
  <c r="H199"/>
  <c r="N199" s="1"/>
  <c r="C194"/>
  <c r="D194"/>
  <c r="I194" s="1"/>
  <c r="M194" s="1"/>
  <c r="E194"/>
  <c r="J194" s="1"/>
  <c r="F194"/>
  <c r="K194" s="1"/>
  <c r="G194"/>
  <c r="L194" s="1"/>
  <c r="H189"/>
  <c r="N189" s="1"/>
  <c r="H190"/>
  <c r="N190" s="1"/>
  <c r="H191"/>
  <c r="N191" s="1"/>
  <c r="H192"/>
  <c r="N192" s="1"/>
  <c r="H193"/>
  <c r="N193" s="1"/>
  <c r="C187"/>
  <c r="D187"/>
  <c r="I187" s="1"/>
  <c r="E187"/>
  <c r="J187" s="1"/>
  <c r="F187"/>
  <c r="K187" s="1"/>
  <c r="G187"/>
  <c r="L187" s="1"/>
  <c r="H186"/>
  <c r="N186" s="1"/>
  <c r="C184"/>
  <c r="D184"/>
  <c r="I184" s="1"/>
  <c r="M184" s="1"/>
  <c r="E184"/>
  <c r="J184" s="1"/>
  <c r="F184"/>
  <c r="K184" s="1"/>
  <c r="G184"/>
  <c r="L184" s="1"/>
  <c r="H180"/>
  <c r="N180" s="1"/>
  <c r="H181"/>
  <c r="N181" s="1"/>
  <c r="H182"/>
  <c r="N182" s="1"/>
  <c r="H183"/>
  <c r="N183" s="1"/>
  <c r="C178"/>
  <c r="D178"/>
  <c r="I178" s="1"/>
  <c r="E178"/>
  <c r="J178" s="1"/>
  <c r="F178"/>
  <c r="K178" s="1"/>
  <c r="G178"/>
  <c r="L178" s="1"/>
  <c r="H175"/>
  <c r="N175" s="1"/>
  <c r="H176"/>
  <c r="N176" s="1"/>
  <c r="H177"/>
  <c r="N177" s="1"/>
  <c r="C173"/>
  <c r="D173"/>
  <c r="I173" s="1"/>
  <c r="E173"/>
  <c r="J173" s="1"/>
  <c r="F173"/>
  <c r="K173" s="1"/>
  <c r="G173"/>
  <c r="L173" s="1"/>
  <c r="H168"/>
  <c r="N168" s="1"/>
  <c r="H169"/>
  <c r="N169" s="1"/>
  <c r="H170"/>
  <c r="N170" s="1"/>
  <c r="H171"/>
  <c r="N171" s="1"/>
  <c r="H172"/>
  <c r="N172" s="1"/>
  <c r="C166"/>
  <c r="D166"/>
  <c r="I166" s="1"/>
  <c r="E166"/>
  <c r="J166" s="1"/>
  <c r="F166"/>
  <c r="K166" s="1"/>
  <c r="G166"/>
  <c r="L166" s="1"/>
  <c r="H165"/>
  <c r="N165" s="1"/>
  <c r="C163"/>
  <c r="D163"/>
  <c r="I163" s="1"/>
  <c r="E163"/>
  <c r="F163"/>
  <c r="K163" s="1"/>
  <c r="G163"/>
  <c r="L163" s="1"/>
  <c r="H160"/>
  <c r="N160" s="1"/>
  <c r="H161"/>
  <c r="N161" s="1"/>
  <c r="H162"/>
  <c r="N162" s="1"/>
  <c r="C158"/>
  <c r="D158"/>
  <c r="I158" s="1"/>
  <c r="E158"/>
  <c r="J158" s="1"/>
  <c r="F158"/>
  <c r="K158" s="1"/>
  <c r="G158"/>
  <c r="L158" s="1"/>
  <c r="H157"/>
  <c r="N157" s="1"/>
  <c r="C155"/>
  <c r="D155"/>
  <c r="I155" s="1"/>
  <c r="E155"/>
  <c r="J155" s="1"/>
  <c r="F155"/>
  <c r="G155"/>
  <c r="L155" s="1"/>
  <c r="H154"/>
  <c r="N154" s="1"/>
  <c r="C152"/>
  <c r="D152"/>
  <c r="I152" s="1"/>
  <c r="E152"/>
  <c r="J152" s="1"/>
  <c r="F152"/>
  <c r="K152" s="1"/>
  <c r="G152"/>
  <c r="L152" s="1"/>
  <c r="H151"/>
  <c r="N151" s="1"/>
  <c r="C149"/>
  <c r="D149"/>
  <c r="I149" s="1"/>
  <c r="M149" s="1"/>
  <c r="E149"/>
  <c r="J149" s="1"/>
  <c r="F149"/>
  <c r="K149" s="1"/>
  <c r="G149"/>
  <c r="L149" s="1"/>
  <c r="H148"/>
  <c r="C146"/>
  <c r="D146"/>
  <c r="I146" s="1"/>
  <c r="E146"/>
  <c r="J146" s="1"/>
  <c r="F146"/>
  <c r="K146" s="1"/>
  <c r="G146"/>
  <c r="L146" s="1"/>
  <c r="H144"/>
  <c r="N144" s="1"/>
  <c r="H145"/>
  <c r="N145" s="1"/>
  <c r="C142"/>
  <c r="D142"/>
  <c r="E142"/>
  <c r="J142" s="1"/>
  <c r="F142"/>
  <c r="K142" s="1"/>
  <c r="G142"/>
  <c r="L142" s="1"/>
  <c r="H141"/>
  <c r="N141" s="1"/>
  <c r="C133"/>
  <c r="D133"/>
  <c r="I133" s="1"/>
  <c r="E133"/>
  <c r="J133" s="1"/>
  <c r="F133"/>
  <c r="K133" s="1"/>
  <c r="G133"/>
  <c r="L133" s="1"/>
  <c r="H128"/>
  <c r="N128" s="1"/>
  <c r="H129"/>
  <c r="N129" s="1"/>
  <c r="H130"/>
  <c r="N130" s="1"/>
  <c r="H131"/>
  <c r="N131" s="1"/>
  <c r="H132"/>
  <c r="N132" s="1"/>
  <c r="C126"/>
  <c r="D126"/>
  <c r="I126" s="1"/>
  <c r="E126"/>
  <c r="J126" s="1"/>
  <c r="F126"/>
  <c r="K126" s="1"/>
  <c r="G126"/>
  <c r="L126" s="1"/>
  <c r="H123"/>
  <c r="N123" s="1"/>
  <c r="H124"/>
  <c r="N124" s="1"/>
  <c r="H125"/>
  <c r="N125" s="1"/>
  <c r="C121"/>
  <c r="D121"/>
  <c r="I121" s="1"/>
  <c r="E121"/>
  <c r="J121" s="1"/>
  <c r="F121"/>
  <c r="K121" s="1"/>
  <c r="G121"/>
  <c r="L121" s="1"/>
  <c r="H114"/>
  <c r="N114" s="1"/>
  <c r="H115"/>
  <c r="N115" s="1"/>
  <c r="H116"/>
  <c r="N116" s="1"/>
  <c r="H117"/>
  <c r="N117" s="1"/>
  <c r="H118"/>
  <c r="N118" s="1"/>
  <c r="H119"/>
  <c r="N119" s="1"/>
  <c r="H120"/>
  <c r="N120" s="1"/>
  <c r="C112"/>
  <c r="D112"/>
  <c r="I112" s="1"/>
  <c r="E112"/>
  <c r="J112" s="1"/>
  <c r="F112"/>
  <c r="K112" s="1"/>
  <c r="G112"/>
  <c r="L112" s="1"/>
  <c r="H109"/>
  <c r="N109" s="1"/>
  <c r="H110"/>
  <c r="N110" s="1"/>
  <c r="H111"/>
  <c r="N111" s="1"/>
  <c r="C107"/>
  <c r="D107"/>
  <c r="I107" s="1"/>
  <c r="E107"/>
  <c r="J107" s="1"/>
  <c r="F107"/>
  <c r="K107" s="1"/>
  <c r="G107"/>
  <c r="L107" s="1"/>
  <c r="H105"/>
  <c r="N105" s="1"/>
  <c r="H106"/>
  <c r="N106" s="1"/>
  <c r="C103"/>
  <c r="D103"/>
  <c r="I103" s="1"/>
  <c r="M103" s="1"/>
  <c r="E103"/>
  <c r="J103" s="1"/>
  <c r="F103"/>
  <c r="K103" s="1"/>
  <c r="G103"/>
  <c r="L103" s="1"/>
  <c r="H98"/>
  <c r="N98" s="1"/>
  <c r="H99"/>
  <c r="N99" s="1"/>
  <c r="H100"/>
  <c r="N100" s="1"/>
  <c r="H101"/>
  <c r="N101" s="1"/>
  <c r="H102"/>
  <c r="N102" s="1"/>
  <c r="C96"/>
  <c r="D96"/>
  <c r="I96" s="1"/>
  <c r="E96"/>
  <c r="J96" s="1"/>
  <c r="F96"/>
  <c r="K96" s="1"/>
  <c r="G96"/>
  <c r="L96" s="1"/>
  <c r="H91"/>
  <c r="N91" s="1"/>
  <c r="H92"/>
  <c r="N92" s="1"/>
  <c r="H93"/>
  <c r="N93" s="1"/>
  <c r="H94"/>
  <c r="N94" s="1"/>
  <c r="H95"/>
  <c r="N95" s="1"/>
  <c r="C89"/>
  <c r="D89"/>
  <c r="I89" s="1"/>
  <c r="M89" s="1"/>
  <c r="E89"/>
  <c r="J89" s="1"/>
  <c r="F89"/>
  <c r="K89" s="1"/>
  <c r="G89"/>
  <c r="L89" s="1"/>
  <c r="H86"/>
  <c r="N86" s="1"/>
  <c r="H87"/>
  <c r="N87" s="1"/>
  <c r="H88"/>
  <c r="N88" s="1"/>
  <c r="C84"/>
  <c r="D84"/>
  <c r="I84" s="1"/>
  <c r="M84" s="1"/>
  <c r="E84"/>
  <c r="J84" s="1"/>
  <c r="F84"/>
  <c r="K84" s="1"/>
  <c r="G84"/>
  <c r="L84" s="1"/>
  <c r="H80"/>
  <c r="N80" s="1"/>
  <c r="H81"/>
  <c r="N81" s="1"/>
  <c r="H82"/>
  <c r="N82" s="1"/>
  <c r="H83"/>
  <c r="N83" s="1"/>
  <c r="C78"/>
  <c r="D78"/>
  <c r="I78" s="1"/>
  <c r="E78"/>
  <c r="J78" s="1"/>
  <c r="F78"/>
  <c r="K78" s="1"/>
  <c r="G78"/>
  <c r="L78" s="1"/>
  <c r="H77"/>
  <c r="N77" s="1"/>
  <c r="C75"/>
  <c r="D75"/>
  <c r="I75" s="1"/>
  <c r="E75"/>
  <c r="J75" s="1"/>
  <c r="F75"/>
  <c r="K75" s="1"/>
  <c r="G75"/>
  <c r="L75" s="1"/>
  <c r="H73"/>
  <c r="N73" s="1"/>
  <c r="H74"/>
  <c r="N74" s="1"/>
  <c r="C71"/>
  <c r="D71"/>
  <c r="I71" s="1"/>
  <c r="E71"/>
  <c r="J71" s="1"/>
  <c r="F71"/>
  <c r="K71" s="1"/>
  <c r="G71"/>
  <c r="L71" s="1"/>
  <c r="H69"/>
  <c r="N69" s="1"/>
  <c r="H70"/>
  <c r="N70" s="1"/>
  <c r="C67"/>
  <c r="D67"/>
  <c r="I67" s="1"/>
  <c r="E67"/>
  <c r="J67" s="1"/>
  <c r="F67"/>
  <c r="K67" s="1"/>
  <c r="G67"/>
  <c r="H63"/>
  <c r="H64"/>
  <c r="N64" s="1"/>
  <c r="H65"/>
  <c r="N65" s="1"/>
  <c r="H66"/>
  <c r="C61"/>
  <c r="D61"/>
  <c r="I61" s="1"/>
  <c r="E61"/>
  <c r="J61" s="1"/>
  <c r="F61"/>
  <c r="K61" s="1"/>
  <c r="G61"/>
  <c r="L61" s="1"/>
  <c r="H58"/>
  <c r="N58" s="1"/>
  <c r="H59"/>
  <c r="N59" s="1"/>
  <c r="H60"/>
  <c r="N60" s="1"/>
  <c r="O58" s="1"/>
  <c r="D56"/>
  <c r="I56" s="1"/>
  <c r="E56"/>
  <c r="J56" s="1"/>
  <c r="F56"/>
  <c r="K56" s="1"/>
  <c r="G56"/>
  <c r="L56" s="1"/>
  <c r="H54"/>
  <c r="N54" s="1"/>
  <c r="H55"/>
  <c r="N55" s="1"/>
  <c r="C52"/>
  <c r="D52"/>
  <c r="I52" s="1"/>
  <c r="M52" s="1"/>
  <c r="E52"/>
  <c r="J52" s="1"/>
  <c r="F52"/>
  <c r="K52" s="1"/>
  <c r="G52"/>
  <c r="L52" s="1"/>
  <c r="H51"/>
  <c r="N51" s="1"/>
  <c r="C49"/>
  <c r="D49"/>
  <c r="I49" s="1"/>
  <c r="E49"/>
  <c r="J49" s="1"/>
  <c r="F49"/>
  <c r="K49" s="1"/>
  <c r="G49"/>
  <c r="L49" s="1"/>
  <c r="H45"/>
  <c r="N45" s="1"/>
  <c r="H46"/>
  <c r="N46" s="1"/>
  <c r="H47"/>
  <c r="N47" s="1"/>
  <c r="H48"/>
  <c r="N48" s="1"/>
  <c r="C43"/>
  <c r="D43"/>
  <c r="I43" s="1"/>
  <c r="E43"/>
  <c r="F43"/>
  <c r="K43" s="1"/>
  <c r="G43"/>
  <c r="L43" s="1"/>
  <c r="H40"/>
  <c r="N40" s="1"/>
  <c r="H41"/>
  <c r="N41" s="1"/>
  <c r="H42"/>
  <c r="N42" s="1"/>
  <c r="C38"/>
  <c r="D38"/>
  <c r="E38"/>
  <c r="J38" s="1"/>
  <c r="F38"/>
  <c r="K38" s="1"/>
  <c r="G38"/>
  <c r="L38" s="1"/>
  <c r="H37"/>
  <c r="N37" s="1"/>
  <c r="C35"/>
  <c r="D35"/>
  <c r="I35" s="1"/>
  <c r="E35"/>
  <c r="F35"/>
  <c r="K35" s="1"/>
  <c r="G35"/>
  <c r="L35" s="1"/>
  <c r="H30"/>
  <c r="N30" s="1"/>
  <c r="H31"/>
  <c r="N31" s="1"/>
  <c r="H32"/>
  <c r="N32" s="1"/>
  <c r="H33"/>
  <c r="N33" s="1"/>
  <c r="H34"/>
  <c r="N34" s="1"/>
  <c r="C28"/>
  <c r="D28"/>
  <c r="I28" s="1"/>
  <c r="E28"/>
  <c r="J28" s="1"/>
  <c r="F28"/>
  <c r="K28" s="1"/>
  <c r="G28"/>
  <c r="H27"/>
  <c r="N27" s="1"/>
  <c r="C25"/>
  <c r="D25"/>
  <c r="I25" s="1"/>
  <c r="E25"/>
  <c r="J25" s="1"/>
  <c r="F25"/>
  <c r="K25" s="1"/>
  <c r="G25"/>
  <c r="L25" s="1"/>
  <c r="H17"/>
  <c r="N17" s="1"/>
  <c r="H18"/>
  <c r="N18" s="1"/>
  <c r="H19"/>
  <c r="N19" s="1"/>
  <c r="H20"/>
  <c r="N20" s="1"/>
  <c r="H21"/>
  <c r="N21" s="1"/>
  <c r="H22"/>
  <c r="N22" s="1"/>
  <c r="H23"/>
  <c r="N23" s="1"/>
  <c r="H24"/>
  <c r="N24" s="1"/>
  <c r="H43" l="1"/>
  <c r="J43"/>
  <c r="M43" s="1"/>
  <c r="N43" s="1"/>
  <c r="O40" s="1"/>
  <c r="H142"/>
  <c r="I142"/>
  <c r="M142" s="1"/>
  <c r="N184"/>
  <c r="O180" s="1"/>
  <c r="N204"/>
  <c r="O202" s="1"/>
  <c r="M56"/>
  <c r="M178"/>
  <c r="M208"/>
  <c r="M75"/>
  <c r="M133"/>
  <c r="N133" s="1"/>
  <c r="O128" s="1"/>
  <c r="M166"/>
  <c r="M200"/>
  <c r="H67"/>
  <c r="L67"/>
  <c r="H155"/>
  <c r="K155"/>
  <c r="H163"/>
  <c r="J163"/>
  <c r="M163" s="1"/>
  <c r="N163" s="1"/>
  <c r="O160" s="1"/>
  <c r="H208"/>
  <c r="J208"/>
  <c r="M155"/>
  <c r="M67"/>
  <c r="N67" s="1"/>
  <c r="O63" s="1"/>
  <c r="M78"/>
  <c r="M107"/>
  <c r="M112"/>
  <c r="M121"/>
  <c r="N121" s="1"/>
  <c r="O114" s="1"/>
  <c r="M126"/>
  <c r="N126" s="1"/>
  <c r="O123" s="1"/>
  <c r="M158"/>
  <c r="M173"/>
  <c r="M49"/>
  <c r="N49" s="1"/>
  <c r="O45" s="1"/>
  <c r="M61"/>
  <c r="N61" s="1"/>
  <c r="M71"/>
  <c r="M96"/>
  <c r="M146"/>
  <c r="N146" s="1"/>
  <c r="O144" s="1"/>
  <c r="M152"/>
  <c r="H158"/>
  <c r="M187"/>
  <c r="H28"/>
  <c r="L28"/>
  <c r="H35"/>
  <c r="J35"/>
  <c r="M25"/>
  <c r="N25" s="1"/>
  <c r="O17" s="1"/>
  <c r="H166"/>
  <c r="H187"/>
  <c r="H126"/>
  <c r="H152"/>
  <c r="H200"/>
  <c r="H38"/>
  <c r="I38"/>
  <c r="M38" s="1"/>
  <c r="M35"/>
  <c r="N35" s="1"/>
  <c r="O30" s="1"/>
  <c r="H84"/>
  <c r="N84" s="1"/>
  <c r="O80" s="1"/>
  <c r="H107"/>
  <c r="H146"/>
  <c r="M28"/>
  <c r="N28" s="1"/>
  <c r="O27" s="1"/>
  <c r="H133"/>
  <c r="H149"/>
  <c r="H173"/>
  <c r="H178"/>
  <c r="H184"/>
  <c r="H194"/>
  <c r="N194" s="1"/>
  <c r="O189" s="1"/>
  <c r="H204"/>
  <c r="H112"/>
  <c r="H49"/>
  <c r="H52"/>
  <c r="N52" s="1"/>
  <c r="O51" s="1"/>
  <c r="H75"/>
  <c r="H89"/>
  <c r="N89" s="1"/>
  <c r="O86" s="1"/>
  <c r="H103"/>
  <c r="N103" s="1"/>
  <c r="O98" s="1"/>
  <c r="H25"/>
  <c r="H56"/>
  <c r="H78"/>
  <c r="H96"/>
  <c r="H121"/>
  <c r="H61"/>
  <c r="H71"/>
  <c r="C15"/>
  <c r="D15"/>
  <c r="I15" s="1"/>
  <c r="E15"/>
  <c r="J15" s="1"/>
  <c r="F15"/>
  <c r="K15" s="1"/>
  <c r="G15"/>
  <c r="L15" s="1"/>
  <c r="H12"/>
  <c r="N12" s="1"/>
  <c r="H13"/>
  <c r="N13" s="1"/>
  <c r="H14"/>
  <c r="N14" s="1"/>
  <c r="C10"/>
  <c r="D10"/>
  <c r="I10" s="1"/>
  <c r="E10"/>
  <c r="J10" s="1"/>
  <c r="F10"/>
  <c r="K10" s="1"/>
  <c r="G10"/>
  <c r="L10" s="1"/>
  <c r="H8"/>
  <c r="N8" s="1"/>
  <c r="H9"/>
  <c r="N9" s="1"/>
  <c r="N178" l="1"/>
  <c r="O175" s="1"/>
  <c r="N152"/>
  <c r="O151" s="1"/>
  <c r="N78"/>
  <c r="O77" s="1"/>
  <c r="N166"/>
  <c r="O165" s="1"/>
  <c r="N208"/>
  <c r="O206" s="1"/>
  <c r="N71"/>
  <c r="O69" s="1"/>
  <c r="N38"/>
  <c r="O37" s="1"/>
  <c r="N187"/>
  <c r="N96"/>
  <c r="O91" s="1"/>
  <c r="N173"/>
  <c r="O168" s="1"/>
  <c r="N112"/>
  <c r="O109" s="1"/>
  <c r="N75"/>
  <c r="O73" s="1"/>
  <c r="N158"/>
  <c r="O157" s="1"/>
  <c r="N107"/>
  <c r="O105" s="1"/>
  <c r="N155"/>
  <c r="O154" s="1"/>
  <c r="N200"/>
  <c r="O196" s="1"/>
  <c r="N56"/>
  <c r="O54" s="1"/>
  <c r="N142"/>
  <c r="O141" s="1"/>
  <c r="M10"/>
  <c r="N10" s="1"/>
  <c r="O8" s="1"/>
  <c r="M15"/>
  <c r="H10"/>
  <c r="H15"/>
  <c r="N15" l="1"/>
  <c r="O12" s="1"/>
</calcChain>
</file>

<file path=xl/sharedStrings.xml><?xml version="1.0" encoding="utf-8"?>
<sst xmlns="http://schemas.openxmlformats.org/spreadsheetml/2006/main" count="226" uniqueCount="171">
  <si>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</si>
  <si>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</si>
  <si>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</si>
  <si>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</si>
  <si>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</si>
  <si>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</si>
  <si>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</si>
  <si>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</si>
  <si>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</si>
  <si>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</si>
  <si>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</si>
  <si>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</si>
  <si>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</si>
  <si>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</si>
  <si>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</si>
  <si>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</si>
  <si>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</si>
  <si>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</si>
  <si>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</si>
  <si>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</si>
  <si>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</si>
  <si>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</si>
  <si>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</si>
  <si>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</si>
  <si>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</si>
  <si>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</si>
  <si>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</si>
  <si>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</si>
  <si>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</si>
  <si>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</si>
  <si>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</si>
  <si>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</si>
  <si>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</si>
  <si>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</si>
  <si>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</si>
  <si>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</si>
  <si>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</si>
  <si>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</si>
  <si>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</si>
  <si>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</si>
  <si>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</si>
  <si>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</si>
  <si>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</si>
  <si>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</si>
  <si>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</si>
  <si>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</si>
  <si>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</si>
  <si>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</si>
  <si>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</si>
  <si>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</si>
  <si>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</si>
  <si>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</si>
  <si>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</si>
  <si>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</si>
  <si>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</si>
  <si>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</si>
  <si>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</si>
  <si>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</si>
  <si>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</si>
  <si>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</si>
  <si>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</si>
  <si>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</si>
  <si>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</si>
  <si>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</si>
  <si>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</si>
  <si>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</si>
  <si>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</si>
  <si>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</si>
  <si>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</si>
  <si>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</si>
  <si>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</si>
  <si>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</si>
  <si>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</si>
  <si>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</si>
  <si>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</si>
  <si>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</si>
  <si>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</si>
  <si>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</si>
  <si>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</si>
  <si>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</si>
  <si>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</si>
  <si>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</si>
  <si>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</si>
  <si>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</si>
  <si>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</si>
  <si>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</si>
  <si>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</si>
  <si>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</si>
  <si>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</si>
  <si>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</si>
  <si>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</si>
  <si>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</si>
  <si>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</si>
  <si>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</si>
  <si>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</si>
  <si>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</si>
  <si>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</si>
  <si>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</si>
  <si>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</si>
  <si>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</si>
  <si>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</si>
  <si>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</si>
  <si>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</si>
  <si>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</si>
  <si>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</si>
  <si>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</si>
  <si>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</si>
  <si>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</si>
  <si>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</si>
  <si>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</si>
  <si>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</si>
  <si>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</si>
  <si>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</si>
  <si>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</si>
  <si>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</si>
  <si>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</si>
  <si>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</si>
  <si>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</si>
  <si>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</si>
  <si>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</si>
  <si>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</si>
  <si>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</si>
  <si>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</si>
  <si>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</si>
  <si>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</si>
  <si>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</si>
  <si>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</si>
  <si>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</si>
  <si>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</si>
  <si>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</si>
  <si>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</si>
  <si>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</si>
  <si>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</si>
  <si>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</si>
  <si>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</si>
  <si>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</si>
  <si>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</si>
  <si>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</si>
  <si>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</si>
  <si>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</si>
  <si>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</si>
  <si>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</si>
  <si>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</si>
  <si>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</si>
  <si>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</si>
  <si>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</si>
  <si>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</si>
  <si>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</si>
  <si>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</si>
  <si>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</si>
  <si>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</si>
  <si>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</si>
  <si>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</si>
  <si>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</si>
  <si>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</si>
  <si>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</si>
  <si>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</si>
  <si>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</si>
  <si>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</si>
  <si>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</si>
  <si>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</si>
  <si>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</si>
  <si>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</si>
  <si>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Avaliação das Disciplinas por Unidade  - 2018.1</t>
  </si>
  <si>
    <t>Média*</t>
  </si>
  <si>
    <t>Formação Específica em Fonoaudiologia</t>
  </si>
  <si>
    <t>Docentes</t>
  </si>
  <si>
    <t>Comentários</t>
  </si>
  <si>
    <t>Positivo (17%)</t>
  </si>
  <si>
    <t>Negativo (70%)</t>
  </si>
  <si>
    <t>Neutro (13%)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</si>
</sst>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/>
    <xf numFmtId="0" fontId="4" fillId="5" borderId="1" xfId="0" applyFont="1" applyFill="1" applyBorder="1" applyAlignment="1">
      <alignment wrapText="1"/>
    </xf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6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12" fillId="8" borderId="0" xfId="0" applyNumberFormat="1" applyFont="1" applyFill="1" applyBorder="1" applyAlignment="1">
      <alignment horizontal="center" vertical="center"/>
    </xf>
    <xf numFmtId="164" fontId="12" fillId="8" borderId="1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674594</xdr:colOff>
      <xdr:row>0</xdr:row>
      <xdr:rowOff>38520</xdr:rowOff>
    </xdr:from>
    <xdr:to>
      <xdr:col>5</xdr:col>
      <xdr:colOff>715863</xdr:colOff>
      <xdr:row>1</xdr:row>
      <xdr:rowOff>156181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3782" y="38520"/>
          <a:ext cx="850894" cy="3557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J213"/>
  <sheetViews>
    <sheetView tabSelected="1" zoomScale="80" zoomScaleNormal="80" workbookViewId="0">
      <pane xSplit="1" ySplit="7" topLeftCell="B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30" style="5" customWidth="1"/>
    <col min="3" max="3" width="10.28515625" style="1" customWidth="1"/>
    <col min="4" max="4" width="11.5703125" style="12" customWidth="1"/>
    <col min="5" max="5" width="12.140625" style="12" customWidth="1"/>
    <col min="6" max="6" width="13.140625" style="12" customWidth="1"/>
    <col min="7" max="7" width="10.5703125" style="12" customWidth="1"/>
    <col min="8" max="8" width="9.85546875" style="22" customWidth="1"/>
    <col min="9" max="9" width="12.85546875" style="1" customWidth="1"/>
    <col min="10" max="10" width="12.140625" style="1" customWidth="1"/>
    <col min="11" max="11" width="12.5703125" style="1" customWidth="1"/>
    <col min="12" max="12" width="12.28515625" style="1" customWidth="1"/>
    <col min="13" max="13" width="10.42578125" style="22" customWidth="1"/>
    <col min="14" max="14" width="12.140625" style="28" customWidth="1"/>
    <col min="15" max="15" width="13" style="32" customWidth="1"/>
    <col min="16" max="16" width="9.28515625" style="44" customWidth="1"/>
    <col min="17" max="17" width="9.42578125" style="45" customWidth="1"/>
    <col min="18" max="18" width="10.42578125" style="44" customWidth="1"/>
    <col min="19" max="19" width="5" customWidth="1"/>
  </cols>
  <sheetData>
    <row r="1" spans="1:868" ht="18.75" customHeight="1">
      <c r="A1" s="70" t="s">
        <v>133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868" ht="1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868" ht="21.75" customHeight="1">
      <c r="A3" s="72" t="s">
        <v>163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868" ht="21.75" customHeight="1">
      <c r="A4" s="74" t="s">
        <v>166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868" s="8" customFormat="1" ht="15.75" customHeight="1">
      <c r="A5" s="90" t="s">
        <v>4</v>
      </c>
      <c r="B5" s="92" t="s">
        <v>5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132</v>
      </c>
      <c r="H5" s="83" t="s">
        <v>148</v>
      </c>
      <c r="I5" s="83" t="s">
        <v>150</v>
      </c>
      <c r="J5" s="83" t="s">
        <v>151</v>
      </c>
      <c r="K5" s="83" t="s">
        <v>152</v>
      </c>
      <c r="L5" s="83" t="s">
        <v>153</v>
      </c>
      <c r="M5" s="83" t="s">
        <v>148</v>
      </c>
      <c r="N5" s="86" t="s">
        <v>164</v>
      </c>
      <c r="O5" s="88" t="s">
        <v>149</v>
      </c>
      <c r="P5" s="85" t="s">
        <v>167</v>
      </c>
      <c r="Q5" s="85"/>
      <c r="R5" s="8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</row>
    <row r="6" spans="1:868" s="8" customFormat="1" ht="29.25" customHeight="1">
      <c r="A6" s="91"/>
      <c r="B6" s="9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7"/>
      <c r="O6" s="89"/>
      <c r="P6" s="50" t="s">
        <v>168</v>
      </c>
      <c r="Q6" s="50" t="s">
        <v>169</v>
      </c>
      <c r="R6" s="50" t="s">
        <v>170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</row>
    <row r="7" spans="1:868" ht="18" customHeight="1">
      <c r="A7" s="76" t="s">
        <v>147</v>
      </c>
      <c r="B7" s="77"/>
      <c r="C7" s="23">
        <v>977</v>
      </c>
      <c r="D7" s="23">
        <v>404</v>
      </c>
      <c r="E7" s="23">
        <v>1720</v>
      </c>
      <c r="F7" s="23">
        <v>8981</v>
      </c>
      <c r="G7" s="23">
        <v>13860</v>
      </c>
      <c r="H7" s="19">
        <f>SUM(D7:G7)</f>
        <v>24965</v>
      </c>
      <c r="I7" s="23">
        <f t="shared" ref="I7" si="0">D7*1</f>
        <v>404</v>
      </c>
      <c r="J7" s="23">
        <f t="shared" ref="J7" si="1">E7*2</f>
        <v>3440</v>
      </c>
      <c r="K7" s="23">
        <f t="shared" ref="K7" si="2">F7*3</f>
        <v>26943</v>
      </c>
      <c r="L7" s="23">
        <f t="shared" ref="L7" si="3">G7*4</f>
        <v>55440</v>
      </c>
      <c r="M7" s="39">
        <f t="shared" ref="M7" si="4">SUM(I7:L7)</f>
        <v>86227</v>
      </c>
      <c r="N7" s="25">
        <f t="shared" ref="N7" si="5">M7/H7</f>
        <v>3.4539154816743443</v>
      </c>
      <c r="O7" s="31">
        <f>SQRT((((1-N7)^2)*D7+((2-N7)^2)*E7+((3-N7)^2)*F7+((4-N7)^2)*G7)/H7)</f>
        <v>0.69481296875693621</v>
      </c>
      <c r="P7" s="51">
        <f>SUM(P10,P15,P25,P28,P35,P38,P43,P50,P53,P57,P62,P68,P72,P76,P79,P85,P90,P97,P104,P108,P113,P122,P127,P134,P140,P143,P147,P150,P153,P156,P159,P164,P167,P174,P179,P185,P188,P195,P201,P204,P208)</f>
        <v>27</v>
      </c>
      <c r="Q7" s="52">
        <f>SUM(Q10,Q15,Q25,Q28,Q35,Q38,Q43,Q50,Q53,Q57,Q62,Q68,Q72,Q76,Q79,Q85,Q90,Q97,Q104,Q108,Q113,Q122,Q127,Q134,Q140,Q143,Q147,Q150,Q153,Q156,Q159,Q164,Q167,Q174,Q179,Q185,Q188,Q195,Q201,Q204,Q208)</f>
        <v>101</v>
      </c>
      <c r="R7" s="51">
        <f>SUM(R10,R15,R25,R28,R35,R38,R43,R50,R53,R57,R62,R68,R72,R76,R79,R85,R90,R97,R104,R108,R113,R122,R127,R134,R140,R143,R147,R150,R153,R156,R159,R164,R167,R174,R179,R185,R188,R195,R201,R204,R208)</f>
        <v>13</v>
      </c>
    </row>
    <row r="8" spans="1:868" ht="22.5" customHeight="1">
      <c r="A8" s="65" t="s">
        <v>6</v>
      </c>
      <c r="B8" s="3" t="s">
        <v>7</v>
      </c>
      <c r="C8" s="36">
        <v>0</v>
      </c>
      <c r="D8" s="36">
        <v>0</v>
      </c>
      <c r="E8" s="36">
        <v>16</v>
      </c>
      <c r="F8" s="36">
        <v>54</v>
      </c>
      <c r="G8" s="36">
        <v>147</v>
      </c>
      <c r="H8" s="11">
        <f>SUM(D8:G8)</f>
        <v>217</v>
      </c>
      <c r="I8" s="36">
        <f t="shared" ref="I8:I74" si="6">D8*1</f>
        <v>0</v>
      </c>
      <c r="J8" s="36">
        <f t="shared" ref="J8:J38" si="7">E8*2</f>
        <v>32</v>
      </c>
      <c r="K8" s="36">
        <f t="shared" ref="K8:K74" si="8">F8*3</f>
        <v>162</v>
      </c>
      <c r="L8" s="36">
        <f t="shared" ref="L8:L74" si="9">G8*4</f>
        <v>588</v>
      </c>
      <c r="M8" s="40">
        <f t="shared" ref="M8:M74" si="10">SUM(I8:L8)</f>
        <v>782</v>
      </c>
      <c r="N8" s="27">
        <f t="shared" ref="N8:N74" si="11">M8/H8</f>
        <v>3.6036866359447006</v>
      </c>
      <c r="O8" s="62">
        <f>SQRT((((1-N10)^2)*D10+((2-N10)^2)*E10+((3-N10)^2)*F10+((4-N10)^2)*G10)/H10)</f>
        <v>0.59980731719102154</v>
      </c>
      <c r="P8" s="41">
        <v>2</v>
      </c>
      <c r="Q8" s="42">
        <v>3</v>
      </c>
      <c r="R8" s="41">
        <v>0</v>
      </c>
    </row>
    <row r="9" spans="1:868" ht="21" customHeight="1">
      <c r="A9" s="65"/>
      <c r="B9" s="3" t="s">
        <v>8</v>
      </c>
      <c r="C9" s="36">
        <v>1</v>
      </c>
      <c r="D9" s="36">
        <v>1</v>
      </c>
      <c r="E9" s="36">
        <v>3</v>
      </c>
      <c r="F9" s="36">
        <v>29</v>
      </c>
      <c r="G9" s="36">
        <v>92</v>
      </c>
      <c r="H9" s="11">
        <f>SUM(D9:G9)</f>
        <v>125</v>
      </c>
      <c r="I9" s="36">
        <f t="shared" si="6"/>
        <v>1</v>
      </c>
      <c r="J9" s="36">
        <f t="shared" si="7"/>
        <v>6</v>
      </c>
      <c r="K9" s="36">
        <f t="shared" si="8"/>
        <v>87</v>
      </c>
      <c r="L9" s="36">
        <f t="shared" si="9"/>
        <v>368</v>
      </c>
      <c r="M9" s="40">
        <f t="shared" si="10"/>
        <v>462</v>
      </c>
      <c r="N9" s="27">
        <f t="shared" si="11"/>
        <v>3.6960000000000002</v>
      </c>
      <c r="O9" s="63"/>
      <c r="P9" s="41">
        <v>1</v>
      </c>
      <c r="Q9" s="42">
        <v>3</v>
      </c>
      <c r="R9" s="41">
        <v>0</v>
      </c>
    </row>
    <row r="10" spans="1:868" s="6" customFormat="1" ht="15.75" customHeight="1">
      <c r="A10" s="65"/>
      <c r="B10" s="13" t="s">
        <v>148</v>
      </c>
      <c r="C10" s="14">
        <f>SUM(C8:C9)</f>
        <v>1</v>
      </c>
      <c r="D10" s="14">
        <f>SUM(D8:D9)</f>
        <v>1</v>
      </c>
      <c r="E10" s="14">
        <f>SUM(E8:E9)</f>
        <v>19</v>
      </c>
      <c r="F10" s="14">
        <f>SUM(F8:F9)</f>
        <v>83</v>
      </c>
      <c r="G10" s="14">
        <f>SUM(G8:G9)</f>
        <v>239</v>
      </c>
      <c r="H10" s="14">
        <f>SUM(D10:G10)</f>
        <v>342</v>
      </c>
      <c r="I10" s="37">
        <f t="shared" si="6"/>
        <v>1</v>
      </c>
      <c r="J10" s="37">
        <f t="shared" si="7"/>
        <v>38</v>
      </c>
      <c r="K10" s="37">
        <f t="shared" si="8"/>
        <v>249</v>
      </c>
      <c r="L10" s="37">
        <f t="shared" si="9"/>
        <v>956</v>
      </c>
      <c r="M10" s="29">
        <f t="shared" si="10"/>
        <v>1244</v>
      </c>
      <c r="N10" s="26">
        <f t="shared" si="11"/>
        <v>3.6374269005847952</v>
      </c>
      <c r="O10" s="64"/>
      <c r="P10" s="48">
        <f>SUM(P8:P9)</f>
        <v>3</v>
      </c>
      <c r="Q10" s="49">
        <f>SUM(Q8:Q9)</f>
        <v>6</v>
      </c>
      <c r="R10" s="48">
        <f>SUM(R8:R9)</f>
        <v>0</v>
      </c>
    </row>
    <row r="11" spans="1:868" ht="14.25" customHeight="1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</row>
    <row r="12" spans="1:868" ht="27" customHeight="1">
      <c r="A12" s="66" t="s">
        <v>9</v>
      </c>
      <c r="B12" s="3" t="s">
        <v>10</v>
      </c>
      <c r="C12" s="36">
        <v>0</v>
      </c>
      <c r="D12" s="36">
        <v>0</v>
      </c>
      <c r="E12" s="36">
        <v>7</v>
      </c>
      <c r="F12" s="36">
        <v>13</v>
      </c>
      <c r="G12" s="36">
        <v>8</v>
      </c>
      <c r="H12" s="20">
        <f>SUM(D12:G12)</f>
        <v>28</v>
      </c>
      <c r="I12" s="36">
        <f t="shared" si="6"/>
        <v>0</v>
      </c>
      <c r="J12" s="36">
        <f t="shared" si="7"/>
        <v>14</v>
      </c>
      <c r="K12" s="36">
        <f t="shared" si="8"/>
        <v>39</v>
      </c>
      <c r="L12" s="36">
        <f t="shared" si="9"/>
        <v>32</v>
      </c>
      <c r="M12" s="40">
        <f t="shared" si="10"/>
        <v>85</v>
      </c>
      <c r="N12" s="27">
        <f t="shared" si="11"/>
        <v>3.0357142857142856</v>
      </c>
      <c r="O12" s="56">
        <f>SQRT((((1-N15)^2)*D15+((2-N15)^2)*E15+((3-N15)^2)*F15+((4-N15)^2)*G15)/H15)</f>
        <v>0.64601971762100574</v>
      </c>
      <c r="P12" s="41">
        <v>0</v>
      </c>
      <c r="Q12" s="43">
        <v>0</v>
      </c>
      <c r="R12" s="41">
        <v>0</v>
      </c>
      <c r="T12" s="30"/>
    </row>
    <row r="13" spans="1:868" ht="21.75" customHeight="1">
      <c r="A13" s="66"/>
      <c r="B13" s="3" t="s">
        <v>11</v>
      </c>
      <c r="C13" s="36">
        <v>0</v>
      </c>
      <c r="D13" s="36">
        <v>0</v>
      </c>
      <c r="E13" s="36">
        <v>0</v>
      </c>
      <c r="F13" s="36">
        <v>43</v>
      </c>
      <c r="G13" s="36">
        <v>69</v>
      </c>
      <c r="H13" s="20">
        <f>SUM(D13:G13)</f>
        <v>112</v>
      </c>
      <c r="I13" s="36">
        <f t="shared" si="6"/>
        <v>0</v>
      </c>
      <c r="J13" s="36">
        <f t="shared" si="7"/>
        <v>0</v>
      </c>
      <c r="K13" s="36">
        <f t="shared" si="8"/>
        <v>129</v>
      </c>
      <c r="L13" s="36">
        <f t="shared" si="9"/>
        <v>276</v>
      </c>
      <c r="M13" s="40">
        <f t="shared" si="10"/>
        <v>405</v>
      </c>
      <c r="N13" s="27">
        <f t="shared" si="11"/>
        <v>3.6160714285714284</v>
      </c>
      <c r="O13" s="56"/>
      <c r="P13" s="41">
        <v>0</v>
      </c>
      <c r="Q13" s="43">
        <v>0</v>
      </c>
      <c r="R13" s="41">
        <v>0</v>
      </c>
    </row>
    <row r="14" spans="1:868" ht="27" customHeight="1">
      <c r="A14" s="66"/>
      <c r="B14" s="3" t="s">
        <v>12</v>
      </c>
      <c r="C14" s="36">
        <v>0</v>
      </c>
      <c r="D14" s="36">
        <v>3</v>
      </c>
      <c r="E14" s="36">
        <v>13</v>
      </c>
      <c r="F14" s="36">
        <v>92</v>
      </c>
      <c r="G14" s="36">
        <v>39</v>
      </c>
      <c r="H14" s="20">
        <f>SUM(D14:G14)</f>
        <v>147</v>
      </c>
      <c r="I14" s="36">
        <f t="shared" si="6"/>
        <v>3</v>
      </c>
      <c r="J14" s="36">
        <f t="shared" si="7"/>
        <v>26</v>
      </c>
      <c r="K14" s="36">
        <f t="shared" si="8"/>
        <v>276</v>
      </c>
      <c r="L14" s="36">
        <f t="shared" si="9"/>
        <v>156</v>
      </c>
      <c r="M14" s="40">
        <f t="shared" si="10"/>
        <v>461</v>
      </c>
      <c r="N14" s="27">
        <f t="shared" si="11"/>
        <v>3.1360544217687076</v>
      </c>
      <c r="O14" s="56"/>
      <c r="P14" s="41">
        <v>0</v>
      </c>
      <c r="Q14" s="43">
        <v>0</v>
      </c>
      <c r="R14" s="41">
        <v>0</v>
      </c>
    </row>
    <row r="15" spans="1:868" ht="17.25" customHeight="1">
      <c r="A15" s="66"/>
      <c r="B15" s="13" t="s">
        <v>148</v>
      </c>
      <c r="C15" s="14">
        <f>SUM(C12:C14)</f>
        <v>0</v>
      </c>
      <c r="D15" s="14">
        <f>SUM(D12:D14)</f>
        <v>3</v>
      </c>
      <c r="E15" s="14">
        <f>SUM(E12:E14)</f>
        <v>20</v>
      </c>
      <c r="F15" s="14">
        <f>SUM(F12:F14)</f>
        <v>148</v>
      </c>
      <c r="G15" s="14">
        <f>SUM(G12:G14)</f>
        <v>116</v>
      </c>
      <c r="H15" s="14">
        <f>SUM(D15:G15)</f>
        <v>287</v>
      </c>
      <c r="I15" s="37">
        <f t="shared" si="6"/>
        <v>3</v>
      </c>
      <c r="J15" s="37">
        <f t="shared" si="7"/>
        <v>40</v>
      </c>
      <c r="K15" s="37">
        <f t="shared" si="8"/>
        <v>444</v>
      </c>
      <c r="L15" s="37">
        <f t="shared" si="9"/>
        <v>464</v>
      </c>
      <c r="M15" s="29">
        <f t="shared" si="10"/>
        <v>951</v>
      </c>
      <c r="N15" s="26">
        <f t="shared" si="11"/>
        <v>3.3135888501742161</v>
      </c>
      <c r="O15" s="56"/>
      <c r="P15" s="48">
        <v>0</v>
      </c>
      <c r="Q15" s="49">
        <v>0</v>
      </c>
      <c r="R15" s="48">
        <v>0</v>
      </c>
    </row>
    <row r="16" spans="1:868" ht="13.5" customHeigh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</row>
    <row r="17" spans="1:18" ht="15" customHeight="1">
      <c r="A17" s="66" t="s">
        <v>13</v>
      </c>
      <c r="B17" s="4" t="s">
        <v>14</v>
      </c>
      <c r="C17" s="36">
        <v>14</v>
      </c>
      <c r="D17" s="36">
        <v>5</v>
      </c>
      <c r="E17" s="36">
        <v>12</v>
      </c>
      <c r="F17" s="36">
        <v>74</v>
      </c>
      <c r="G17" s="36">
        <v>140</v>
      </c>
      <c r="H17" s="11">
        <f t="shared" ref="H17:H25" si="12">SUM(D17:G17)</f>
        <v>231</v>
      </c>
      <c r="I17" s="36">
        <f t="shared" si="6"/>
        <v>5</v>
      </c>
      <c r="J17" s="36">
        <f t="shared" si="7"/>
        <v>24</v>
      </c>
      <c r="K17" s="36">
        <f t="shared" si="8"/>
        <v>222</v>
      </c>
      <c r="L17" s="36">
        <f t="shared" si="9"/>
        <v>560</v>
      </c>
      <c r="M17" s="40">
        <f t="shared" si="10"/>
        <v>811</v>
      </c>
      <c r="N17" s="27">
        <f t="shared" si="11"/>
        <v>3.5108225108225106</v>
      </c>
      <c r="O17" s="56">
        <f>SQRT((((1-N25)^2)*D25+((2-N25)^2)*E25+((3-N25)^2)*F25+((4-N25)^2)*G25)/H25)</f>
        <v>0.71725480605919478</v>
      </c>
      <c r="P17" s="41">
        <v>0</v>
      </c>
      <c r="Q17" s="42">
        <v>9</v>
      </c>
      <c r="R17" s="41">
        <v>0</v>
      </c>
    </row>
    <row r="18" spans="1:18" ht="15" customHeight="1">
      <c r="A18" s="66"/>
      <c r="B18" s="33" t="s">
        <v>15</v>
      </c>
      <c r="C18" s="36">
        <v>22</v>
      </c>
      <c r="D18" s="36">
        <v>2</v>
      </c>
      <c r="E18" s="36">
        <v>24</v>
      </c>
      <c r="F18" s="36">
        <v>145</v>
      </c>
      <c r="G18" s="36">
        <v>164</v>
      </c>
      <c r="H18" s="11">
        <f t="shared" si="12"/>
        <v>335</v>
      </c>
      <c r="I18" s="36">
        <f t="shared" si="6"/>
        <v>2</v>
      </c>
      <c r="J18" s="36">
        <f t="shared" si="7"/>
        <v>48</v>
      </c>
      <c r="K18" s="36">
        <f t="shared" si="8"/>
        <v>435</v>
      </c>
      <c r="L18" s="36">
        <f t="shared" si="9"/>
        <v>656</v>
      </c>
      <c r="M18" s="40">
        <f t="shared" si="10"/>
        <v>1141</v>
      </c>
      <c r="N18" s="27">
        <f t="shared" si="11"/>
        <v>3.4059701492537315</v>
      </c>
      <c r="O18" s="56"/>
      <c r="P18" s="41">
        <v>2</v>
      </c>
      <c r="Q18" s="42">
        <v>3</v>
      </c>
      <c r="R18" s="41">
        <v>1</v>
      </c>
    </row>
    <row r="19" spans="1:18" ht="15" customHeight="1">
      <c r="A19" s="66"/>
      <c r="B19" s="4" t="s">
        <v>16</v>
      </c>
      <c r="C19" s="36">
        <v>0</v>
      </c>
      <c r="D19" s="36">
        <v>6</v>
      </c>
      <c r="E19" s="36">
        <v>17</v>
      </c>
      <c r="F19" s="36">
        <v>44</v>
      </c>
      <c r="G19" s="36">
        <v>45</v>
      </c>
      <c r="H19" s="11">
        <f t="shared" si="12"/>
        <v>112</v>
      </c>
      <c r="I19" s="36">
        <f t="shared" si="6"/>
        <v>6</v>
      </c>
      <c r="J19" s="36">
        <f t="shared" si="7"/>
        <v>34</v>
      </c>
      <c r="K19" s="36">
        <f t="shared" si="8"/>
        <v>132</v>
      </c>
      <c r="L19" s="36">
        <f t="shared" si="9"/>
        <v>180</v>
      </c>
      <c r="M19" s="40">
        <f t="shared" si="10"/>
        <v>352</v>
      </c>
      <c r="N19" s="27">
        <f t="shared" si="11"/>
        <v>3.1428571428571428</v>
      </c>
      <c r="O19" s="56"/>
      <c r="P19" s="41">
        <v>0</v>
      </c>
      <c r="Q19" s="42">
        <v>4</v>
      </c>
      <c r="R19" s="41">
        <v>0</v>
      </c>
    </row>
    <row r="20" spans="1:18" ht="15" customHeight="1">
      <c r="A20" s="66"/>
      <c r="B20" s="4" t="s">
        <v>17</v>
      </c>
      <c r="C20" s="36">
        <v>1</v>
      </c>
      <c r="D20" s="36">
        <v>3</v>
      </c>
      <c r="E20" s="36">
        <v>19</v>
      </c>
      <c r="F20" s="36">
        <v>91</v>
      </c>
      <c r="G20" s="36">
        <v>117</v>
      </c>
      <c r="H20" s="11">
        <f t="shared" si="12"/>
        <v>230</v>
      </c>
      <c r="I20" s="36">
        <f t="shared" si="6"/>
        <v>3</v>
      </c>
      <c r="J20" s="36">
        <f t="shared" si="7"/>
        <v>38</v>
      </c>
      <c r="K20" s="36">
        <f t="shared" si="8"/>
        <v>273</v>
      </c>
      <c r="L20" s="36">
        <f t="shared" si="9"/>
        <v>468</v>
      </c>
      <c r="M20" s="40">
        <f t="shared" si="10"/>
        <v>782</v>
      </c>
      <c r="N20" s="27">
        <f t="shared" si="11"/>
        <v>3.4</v>
      </c>
      <c r="O20" s="56"/>
      <c r="P20" s="41">
        <v>2</v>
      </c>
      <c r="Q20" s="42">
        <v>7</v>
      </c>
      <c r="R20" s="41">
        <v>0</v>
      </c>
    </row>
    <row r="21" spans="1:18" ht="15" customHeight="1">
      <c r="A21" s="66"/>
      <c r="B21" s="33" t="s">
        <v>18</v>
      </c>
      <c r="C21" s="36">
        <v>0</v>
      </c>
      <c r="D21" s="36">
        <v>2</v>
      </c>
      <c r="E21" s="36">
        <v>9</v>
      </c>
      <c r="F21" s="36">
        <v>75</v>
      </c>
      <c r="G21" s="36">
        <v>103</v>
      </c>
      <c r="H21" s="11">
        <f t="shared" si="12"/>
        <v>189</v>
      </c>
      <c r="I21" s="36">
        <f t="shared" si="6"/>
        <v>2</v>
      </c>
      <c r="J21" s="36">
        <f t="shared" si="7"/>
        <v>18</v>
      </c>
      <c r="K21" s="36">
        <f t="shared" si="8"/>
        <v>225</v>
      </c>
      <c r="L21" s="36">
        <f t="shared" si="9"/>
        <v>412</v>
      </c>
      <c r="M21" s="40">
        <f t="shared" si="10"/>
        <v>657</v>
      </c>
      <c r="N21" s="27">
        <f t="shared" si="11"/>
        <v>3.4761904761904763</v>
      </c>
      <c r="O21" s="56"/>
      <c r="P21" s="41">
        <v>0</v>
      </c>
      <c r="Q21" s="42">
        <v>5</v>
      </c>
      <c r="R21" s="41">
        <v>0</v>
      </c>
    </row>
    <row r="22" spans="1:18" ht="15" customHeight="1">
      <c r="A22" s="66"/>
      <c r="B22" s="4" t="s">
        <v>19</v>
      </c>
      <c r="C22" s="36">
        <v>0</v>
      </c>
      <c r="D22" s="36">
        <v>4</v>
      </c>
      <c r="E22" s="36">
        <v>22</v>
      </c>
      <c r="F22" s="36">
        <v>126</v>
      </c>
      <c r="G22" s="36">
        <v>163</v>
      </c>
      <c r="H22" s="11">
        <f t="shared" si="12"/>
        <v>315</v>
      </c>
      <c r="I22" s="36">
        <f t="shared" si="6"/>
        <v>4</v>
      </c>
      <c r="J22" s="36">
        <f t="shared" si="7"/>
        <v>44</v>
      </c>
      <c r="K22" s="36">
        <f t="shared" si="8"/>
        <v>378</v>
      </c>
      <c r="L22" s="36">
        <f t="shared" si="9"/>
        <v>652</v>
      </c>
      <c r="M22" s="40">
        <f t="shared" si="10"/>
        <v>1078</v>
      </c>
      <c r="N22" s="27">
        <f t="shared" si="11"/>
        <v>3.4222222222222221</v>
      </c>
      <c r="O22" s="56"/>
      <c r="P22" s="41">
        <v>1</v>
      </c>
      <c r="Q22" s="42">
        <v>8</v>
      </c>
      <c r="R22" s="41">
        <v>0</v>
      </c>
    </row>
    <row r="23" spans="1:18" ht="15" customHeight="1">
      <c r="A23" s="66"/>
      <c r="B23" s="33" t="s">
        <v>20</v>
      </c>
      <c r="C23" s="36">
        <v>8</v>
      </c>
      <c r="D23" s="36">
        <v>2</v>
      </c>
      <c r="E23" s="36">
        <v>8</v>
      </c>
      <c r="F23" s="36">
        <v>36</v>
      </c>
      <c r="G23" s="36">
        <v>58</v>
      </c>
      <c r="H23" s="11">
        <f t="shared" si="12"/>
        <v>104</v>
      </c>
      <c r="I23" s="36">
        <f t="shared" si="6"/>
        <v>2</v>
      </c>
      <c r="J23" s="36">
        <f t="shared" si="7"/>
        <v>16</v>
      </c>
      <c r="K23" s="36">
        <f t="shared" si="8"/>
        <v>108</v>
      </c>
      <c r="L23" s="36">
        <f t="shared" si="9"/>
        <v>232</v>
      </c>
      <c r="M23" s="40">
        <f t="shared" si="10"/>
        <v>358</v>
      </c>
      <c r="N23" s="27">
        <f t="shared" si="11"/>
        <v>3.4423076923076925</v>
      </c>
      <c r="O23" s="56"/>
      <c r="P23" s="41">
        <v>0</v>
      </c>
      <c r="Q23" s="42">
        <v>2</v>
      </c>
      <c r="R23" s="41">
        <v>0</v>
      </c>
    </row>
    <row r="24" spans="1:18" ht="15" customHeight="1">
      <c r="A24" s="66"/>
      <c r="B24" s="4" t="s">
        <v>21</v>
      </c>
      <c r="C24" s="36">
        <v>75</v>
      </c>
      <c r="D24" s="36">
        <v>7</v>
      </c>
      <c r="E24" s="36">
        <v>56</v>
      </c>
      <c r="F24" s="36">
        <v>112</v>
      </c>
      <c r="G24" s="36">
        <v>212</v>
      </c>
      <c r="H24" s="11">
        <f t="shared" si="12"/>
        <v>387</v>
      </c>
      <c r="I24" s="36">
        <f t="shared" si="6"/>
        <v>7</v>
      </c>
      <c r="J24" s="36">
        <f t="shared" si="7"/>
        <v>112</v>
      </c>
      <c r="K24" s="36">
        <f t="shared" si="8"/>
        <v>336</v>
      </c>
      <c r="L24" s="36">
        <f t="shared" si="9"/>
        <v>848</v>
      </c>
      <c r="M24" s="40">
        <f t="shared" si="10"/>
        <v>1303</v>
      </c>
      <c r="N24" s="27">
        <f t="shared" si="11"/>
        <v>3.3669250645994833</v>
      </c>
      <c r="O24" s="56"/>
      <c r="P24" s="41">
        <v>6</v>
      </c>
      <c r="Q24" s="42">
        <v>20</v>
      </c>
      <c r="R24" s="41">
        <v>2</v>
      </c>
    </row>
    <row r="25" spans="1:18">
      <c r="A25" s="66"/>
      <c r="B25" s="13" t="s">
        <v>148</v>
      </c>
      <c r="C25" s="14">
        <f>SUM(C17:C24)</f>
        <v>120</v>
      </c>
      <c r="D25" s="14">
        <f>SUM(D17:D24)</f>
        <v>31</v>
      </c>
      <c r="E25" s="14">
        <f>SUM(E17:E24)</f>
        <v>167</v>
      </c>
      <c r="F25" s="14">
        <f>SUM(F17:F24)</f>
        <v>703</v>
      </c>
      <c r="G25" s="14">
        <f>SUM(G17:G24)</f>
        <v>1002</v>
      </c>
      <c r="H25" s="14">
        <f t="shared" si="12"/>
        <v>1903</v>
      </c>
      <c r="I25" s="37">
        <f t="shared" si="6"/>
        <v>31</v>
      </c>
      <c r="J25" s="37">
        <f t="shared" si="7"/>
        <v>334</v>
      </c>
      <c r="K25" s="37">
        <f t="shared" si="8"/>
        <v>2109</v>
      </c>
      <c r="L25" s="37">
        <f t="shared" si="9"/>
        <v>4008</v>
      </c>
      <c r="M25" s="29">
        <f t="shared" si="10"/>
        <v>6482</v>
      </c>
      <c r="N25" s="26">
        <f t="shared" si="11"/>
        <v>3.4062007356805046</v>
      </c>
      <c r="O25" s="56"/>
      <c r="P25" s="48">
        <f>SUM(P17:P24)</f>
        <v>11</v>
      </c>
      <c r="Q25" s="48">
        <f>SUM(Q17:Q24)</f>
        <v>58</v>
      </c>
      <c r="R25" s="48">
        <f>SUM(R17:R24)</f>
        <v>3</v>
      </c>
    </row>
    <row r="26" spans="1:18" ht="15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</row>
    <row r="27" spans="1:18" ht="15.75" customHeight="1">
      <c r="A27" s="65" t="s">
        <v>104</v>
      </c>
      <c r="B27" s="4" t="s">
        <v>17</v>
      </c>
      <c r="C27" s="36">
        <v>0</v>
      </c>
      <c r="D27" s="36">
        <v>3</v>
      </c>
      <c r="E27" s="36">
        <v>13</v>
      </c>
      <c r="F27" s="36">
        <v>39</v>
      </c>
      <c r="G27" s="36">
        <v>43</v>
      </c>
      <c r="H27" s="36">
        <f>SUM(D27:G27)</f>
        <v>98</v>
      </c>
      <c r="I27" s="36">
        <f t="shared" si="6"/>
        <v>3</v>
      </c>
      <c r="J27" s="36">
        <f t="shared" si="7"/>
        <v>26</v>
      </c>
      <c r="K27" s="36">
        <f t="shared" si="8"/>
        <v>117</v>
      </c>
      <c r="L27" s="36">
        <f t="shared" si="9"/>
        <v>172</v>
      </c>
      <c r="M27" s="40">
        <f t="shared" si="10"/>
        <v>318</v>
      </c>
      <c r="N27" s="27">
        <f t="shared" si="11"/>
        <v>3.2448979591836733</v>
      </c>
      <c r="O27" s="56">
        <f>SQRT((((1-N28)^2)*D28+((2-N28)^2)*E28+((3-N28)^2)*F28+((4-N28)^2)*G28)/H28)</f>
        <v>0.79617996747474118</v>
      </c>
      <c r="P27" s="41">
        <v>0</v>
      </c>
      <c r="Q27" s="42">
        <v>0</v>
      </c>
      <c r="R27" s="41">
        <v>1</v>
      </c>
    </row>
    <row r="28" spans="1:18">
      <c r="A28" s="65"/>
      <c r="B28" s="13" t="s">
        <v>148</v>
      </c>
      <c r="C28" s="15">
        <f>SUM(C27)</f>
        <v>0</v>
      </c>
      <c r="D28" s="15">
        <f>SUM(D27)</f>
        <v>3</v>
      </c>
      <c r="E28" s="15">
        <f>SUM(E27)</f>
        <v>13</v>
      </c>
      <c r="F28" s="15">
        <f>SUM(F27)</f>
        <v>39</v>
      </c>
      <c r="G28" s="15">
        <f>SUM(G27)</f>
        <v>43</v>
      </c>
      <c r="H28" s="15">
        <f>SUM(D28:G28)</f>
        <v>98</v>
      </c>
      <c r="I28" s="37">
        <f t="shared" si="6"/>
        <v>3</v>
      </c>
      <c r="J28" s="37">
        <f t="shared" si="7"/>
        <v>26</v>
      </c>
      <c r="K28" s="37">
        <f t="shared" si="8"/>
        <v>117</v>
      </c>
      <c r="L28" s="37">
        <f t="shared" si="9"/>
        <v>172</v>
      </c>
      <c r="M28" s="29">
        <f t="shared" si="10"/>
        <v>318</v>
      </c>
      <c r="N28" s="26">
        <f t="shared" si="11"/>
        <v>3.2448979591836733</v>
      </c>
      <c r="O28" s="56"/>
      <c r="P28" s="48">
        <f>SUM(P27)</f>
        <v>0</v>
      </c>
      <c r="Q28" s="48">
        <f>SUM(Q27)</f>
        <v>0</v>
      </c>
      <c r="R28" s="48">
        <f>SUM(R27)</f>
        <v>1</v>
      </c>
    </row>
    <row r="29" spans="1:18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</row>
    <row r="30" spans="1:18" ht="15" customHeight="1">
      <c r="A30" s="58" t="s">
        <v>161</v>
      </c>
      <c r="B30" s="3" t="s">
        <v>105</v>
      </c>
      <c r="C30" s="36">
        <v>0</v>
      </c>
      <c r="D30" s="36">
        <v>0</v>
      </c>
      <c r="E30" s="36">
        <v>9</v>
      </c>
      <c r="F30" s="36">
        <v>41</v>
      </c>
      <c r="G30" s="36">
        <v>62</v>
      </c>
      <c r="H30" s="35">
        <f t="shared" ref="H30:H35" si="13">SUM(D30:G30)</f>
        <v>112</v>
      </c>
      <c r="I30" s="36">
        <f t="shared" si="6"/>
        <v>0</v>
      </c>
      <c r="J30" s="36">
        <f t="shared" si="7"/>
        <v>18</v>
      </c>
      <c r="K30" s="36">
        <f t="shared" si="8"/>
        <v>123</v>
      </c>
      <c r="L30" s="36">
        <f t="shared" si="9"/>
        <v>248</v>
      </c>
      <c r="M30" s="40">
        <f t="shared" si="10"/>
        <v>389</v>
      </c>
      <c r="N30" s="27">
        <f t="shared" si="11"/>
        <v>3.4732142857142856</v>
      </c>
      <c r="O30" s="62">
        <f>SQRT((((1-N35)^2)*D35+((2-N35)^2)*E35+((3-N35)^2)*F35+((4-N35)^2)*G35)/H35)</f>
        <v>0.5790305551856918</v>
      </c>
      <c r="P30" s="41">
        <v>0</v>
      </c>
      <c r="Q30" s="42">
        <v>0</v>
      </c>
      <c r="R30" s="41">
        <v>0</v>
      </c>
    </row>
    <row r="31" spans="1:18" ht="15" customHeight="1">
      <c r="A31" s="59"/>
      <c r="B31" s="3" t="s">
        <v>106</v>
      </c>
      <c r="C31" s="36">
        <v>23</v>
      </c>
      <c r="D31" s="36">
        <v>0</v>
      </c>
      <c r="E31" s="36">
        <v>11</v>
      </c>
      <c r="F31" s="36">
        <v>96</v>
      </c>
      <c r="G31" s="36">
        <v>248</v>
      </c>
      <c r="H31" s="35">
        <f t="shared" si="13"/>
        <v>355</v>
      </c>
      <c r="I31" s="36">
        <f t="shared" si="6"/>
        <v>0</v>
      </c>
      <c r="J31" s="36">
        <f t="shared" si="7"/>
        <v>22</v>
      </c>
      <c r="K31" s="36">
        <f t="shared" si="8"/>
        <v>288</v>
      </c>
      <c r="L31" s="36">
        <f t="shared" si="9"/>
        <v>992</v>
      </c>
      <c r="M31" s="40">
        <f t="shared" si="10"/>
        <v>1302</v>
      </c>
      <c r="N31" s="27">
        <f t="shared" si="11"/>
        <v>3.6676056338028169</v>
      </c>
      <c r="O31" s="63"/>
      <c r="P31" s="41">
        <v>5</v>
      </c>
      <c r="Q31" s="42">
        <v>3</v>
      </c>
      <c r="R31" s="41">
        <v>0</v>
      </c>
    </row>
    <row r="32" spans="1:18" ht="15" customHeight="1">
      <c r="A32" s="59"/>
      <c r="B32" s="3" t="s">
        <v>107</v>
      </c>
      <c r="C32" s="36">
        <v>0</v>
      </c>
      <c r="D32" s="36">
        <v>0</v>
      </c>
      <c r="E32" s="36">
        <v>1</v>
      </c>
      <c r="F32" s="36">
        <v>34</v>
      </c>
      <c r="G32" s="36">
        <v>84</v>
      </c>
      <c r="H32" s="35">
        <f t="shared" si="13"/>
        <v>119</v>
      </c>
      <c r="I32" s="36">
        <f t="shared" si="6"/>
        <v>0</v>
      </c>
      <c r="J32" s="36">
        <f t="shared" si="7"/>
        <v>2</v>
      </c>
      <c r="K32" s="36">
        <f t="shared" si="8"/>
        <v>102</v>
      </c>
      <c r="L32" s="36">
        <f t="shared" si="9"/>
        <v>336</v>
      </c>
      <c r="M32" s="40">
        <f t="shared" si="10"/>
        <v>440</v>
      </c>
      <c r="N32" s="27">
        <f t="shared" si="11"/>
        <v>3.6974789915966388</v>
      </c>
      <c r="O32" s="63"/>
      <c r="P32" s="41">
        <v>0</v>
      </c>
      <c r="Q32" s="42">
        <v>0</v>
      </c>
      <c r="R32" s="41">
        <v>0</v>
      </c>
    </row>
    <row r="33" spans="1:18" ht="15" customHeight="1">
      <c r="A33" s="59"/>
      <c r="B33" s="3" t="s">
        <v>17</v>
      </c>
      <c r="C33" s="36">
        <v>2</v>
      </c>
      <c r="D33" s="36">
        <v>0</v>
      </c>
      <c r="E33" s="36">
        <v>14</v>
      </c>
      <c r="F33" s="36">
        <v>95</v>
      </c>
      <c r="G33" s="36">
        <v>85</v>
      </c>
      <c r="H33" s="35">
        <f t="shared" si="13"/>
        <v>194</v>
      </c>
      <c r="I33" s="36">
        <f t="shared" si="6"/>
        <v>0</v>
      </c>
      <c r="J33" s="36">
        <f t="shared" si="7"/>
        <v>28</v>
      </c>
      <c r="K33" s="36">
        <f t="shared" si="8"/>
        <v>285</v>
      </c>
      <c r="L33" s="36">
        <f t="shared" si="9"/>
        <v>340</v>
      </c>
      <c r="M33" s="40">
        <f t="shared" si="10"/>
        <v>653</v>
      </c>
      <c r="N33" s="27">
        <f t="shared" si="11"/>
        <v>3.365979381443299</v>
      </c>
      <c r="O33" s="63"/>
      <c r="P33" s="41">
        <v>0</v>
      </c>
      <c r="Q33" s="42">
        <v>6</v>
      </c>
      <c r="R33" s="41">
        <v>0</v>
      </c>
    </row>
    <row r="34" spans="1:18" ht="15" customHeight="1">
      <c r="A34" s="59"/>
      <c r="B34" s="3" t="s">
        <v>16</v>
      </c>
      <c r="C34" s="36">
        <v>0</v>
      </c>
      <c r="D34" s="36">
        <v>0</v>
      </c>
      <c r="E34" s="36">
        <v>6</v>
      </c>
      <c r="F34" s="36">
        <v>47</v>
      </c>
      <c r="G34" s="36">
        <v>80</v>
      </c>
      <c r="H34" s="35">
        <f t="shared" si="13"/>
        <v>133</v>
      </c>
      <c r="I34" s="36">
        <f t="shared" si="6"/>
        <v>0</v>
      </c>
      <c r="J34" s="36">
        <f t="shared" si="7"/>
        <v>12</v>
      </c>
      <c r="K34" s="36">
        <f t="shared" si="8"/>
        <v>141</v>
      </c>
      <c r="L34" s="36">
        <f t="shared" si="9"/>
        <v>320</v>
      </c>
      <c r="M34" s="40">
        <f t="shared" si="10"/>
        <v>473</v>
      </c>
      <c r="N34" s="27">
        <f t="shared" si="11"/>
        <v>3.5563909774436091</v>
      </c>
      <c r="O34" s="63"/>
      <c r="P34" s="41">
        <v>0</v>
      </c>
      <c r="Q34" s="42">
        <v>7</v>
      </c>
      <c r="R34" s="41">
        <v>0</v>
      </c>
    </row>
    <row r="35" spans="1:18">
      <c r="A35" s="60"/>
      <c r="B35" s="13" t="s">
        <v>148</v>
      </c>
      <c r="C35" s="15">
        <f>SUM(C30:C34)</f>
        <v>25</v>
      </c>
      <c r="D35" s="15">
        <f>SUM(D30:D34)</f>
        <v>0</v>
      </c>
      <c r="E35" s="15">
        <f>SUM(E30:E34)</f>
        <v>41</v>
      </c>
      <c r="F35" s="15">
        <f>SUM(F30:F34)</f>
        <v>313</v>
      </c>
      <c r="G35" s="15">
        <f>SUM(G30:G34)</f>
        <v>559</v>
      </c>
      <c r="H35" s="15">
        <f t="shared" si="13"/>
        <v>913</v>
      </c>
      <c r="I35" s="37">
        <f t="shared" si="6"/>
        <v>0</v>
      </c>
      <c r="J35" s="37">
        <f t="shared" si="7"/>
        <v>82</v>
      </c>
      <c r="K35" s="37">
        <f t="shared" si="8"/>
        <v>939</v>
      </c>
      <c r="L35" s="37">
        <f t="shared" si="9"/>
        <v>2236</v>
      </c>
      <c r="M35" s="29">
        <f t="shared" si="10"/>
        <v>3257</v>
      </c>
      <c r="N35" s="26">
        <f t="shared" si="11"/>
        <v>3.5673603504928808</v>
      </c>
      <c r="O35" s="64"/>
      <c r="P35" s="48">
        <f>SUM(P30:P34)</f>
        <v>5</v>
      </c>
      <c r="Q35" s="48">
        <f>SUM(Q30:Q34)</f>
        <v>16</v>
      </c>
      <c r="R35" s="48">
        <f>SUM(R30:R34)</f>
        <v>0</v>
      </c>
    </row>
    <row r="36" spans="1:18" ht="13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8" ht="36" customHeight="1">
      <c r="A37" s="65" t="s">
        <v>146</v>
      </c>
      <c r="B37" s="3" t="s">
        <v>110</v>
      </c>
      <c r="C37" s="36">
        <v>7</v>
      </c>
      <c r="D37" s="36">
        <v>0</v>
      </c>
      <c r="E37" s="36">
        <v>5</v>
      </c>
      <c r="F37" s="36">
        <v>54</v>
      </c>
      <c r="G37" s="36">
        <v>81</v>
      </c>
      <c r="H37" s="16">
        <f>SUM(D37:G37)</f>
        <v>140</v>
      </c>
      <c r="I37" s="36">
        <f t="shared" si="6"/>
        <v>0</v>
      </c>
      <c r="J37" s="36">
        <f t="shared" si="7"/>
        <v>10</v>
      </c>
      <c r="K37" s="36">
        <f t="shared" si="8"/>
        <v>162</v>
      </c>
      <c r="L37" s="36">
        <f t="shared" si="9"/>
        <v>324</v>
      </c>
      <c r="M37" s="40">
        <f t="shared" si="10"/>
        <v>496</v>
      </c>
      <c r="N37" s="27">
        <f t="shared" si="11"/>
        <v>3.5428571428571427</v>
      </c>
      <c r="O37" s="56">
        <f>SQRT((((1-N38)^2)*D38+((2-N38)^2)*E38+((3-N38)^2)*F38+((4-N38)^2)*G38)/H38)</f>
        <v>0.56532454106883945</v>
      </c>
      <c r="P37" s="41">
        <v>0</v>
      </c>
      <c r="Q37" s="42">
        <v>0</v>
      </c>
      <c r="R37" s="41">
        <v>0</v>
      </c>
    </row>
    <row r="38" spans="1:18">
      <c r="A38" s="65"/>
      <c r="B38" s="13" t="s">
        <v>148</v>
      </c>
      <c r="C38" s="15">
        <f>SUM(C37)</f>
        <v>7</v>
      </c>
      <c r="D38" s="15">
        <f>SUM(D37)</f>
        <v>0</v>
      </c>
      <c r="E38" s="15">
        <f>SUM(E37)</f>
        <v>5</v>
      </c>
      <c r="F38" s="15">
        <f>SUM(F37)</f>
        <v>54</v>
      </c>
      <c r="G38" s="15">
        <f>SUM(G37)</f>
        <v>81</v>
      </c>
      <c r="H38" s="15">
        <f>SUM(D38:G38)</f>
        <v>140</v>
      </c>
      <c r="I38" s="37">
        <f t="shared" si="6"/>
        <v>0</v>
      </c>
      <c r="J38" s="37">
        <f t="shared" si="7"/>
        <v>10</v>
      </c>
      <c r="K38" s="37">
        <f t="shared" si="8"/>
        <v>162</v>
      </c>
      <c r="L38" s="37">
        <f t="shared" si="9"/>
        <v>324</v>
      </c>
      <c r="M38" s="29">
        <f t="shared" si="10"/>
        <v>496</v>
      </c>
      <c r="N38" s="26">
        <f t="shared" si="11"/>
        <v>3.5428571428571427</v>
      </c>
      <c r="O38" s="56"/>
      <c r="P38" s="48">
        <v>0</v>
      </c>
      <c r="Q38" s="48">
        <v>0</v>
      </c>
      <c r="R38" s="48">
        <v>0</v>
      </c>
    </row>
    <row r="39" spans="1:18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9.5" customHeight="1">
      <c r="A40" s="65" t="s">
        <v>22</v>
      </c>
      <c r="B40" s="4" t="s">
        <v>23</v>
      </c>
      <c r="C40" s="36">
        <v>3</v>
      </c>
      <c r="D40" s="36">
        <v>3</v>
      </c>
      <c r="E40" s="36">
        <v>14</v>
      </c>
      <c r="F40" s="36">
        <v>79</v>
      </c>
      <c r="G40" s="36">
        <v>90</v>
      </c>
      <c r="H40" s="16">
        <f>SUM(D40:G40)</f>
        <v>186</v>
      </c>
      <c r="I40" s="36">
        <f t="shared" si="6"/>
        <v>3</v>
      </c>
      <c r="J40" s="36">
        <f>E40*2</f>
        <v>28</v>
      </c>
      <c r="K40" s="36">
        <f t="shared" si="8"/>
        <v>237</v>
      </c>
      <c r="L40" s="36">
        <f t="shared" si="9"/>
        <v>360</v>
      </c>
      <c r="M40" s="40">
        <f t="shared" si="10"/>
        <v>628</v>
      </c>
      <c r="N40" s="27">
        <f t="shared" si="11"/>
        <v>3.3763440860215055</v>
      </c>
      <c r="O40" s="56">
        <f>SQRT((((1-N43)^2)*D43+((2-N43)^2)*E43+((3-N43)^2)*F43+((4-N43)^2)*G43)/H43)</f>
        <v>0.72764194744524413</v>
      </c>
      <c r="P40" s="41">
        <v>0</v>
      </c>
      <c r="Q40" s="42">
        <v>0</v>
      </c>
      <c r="R40" s="41">
        <v>0</v>
      </c>
    </row>
    <row r="41" spans="1:18" ht="19.5" customHeight="1">
      <c r="A41" s="65"/>
      <c r="B41" s="4" t="s">
        <v>24</v>
      </c>
      <c r="C41" s="36">
        <v>0</v>
      </c>
      <c r="D41" s="36">
        <v>7</v>
      </c>
      <c r="E41" s="36">
        <v>31</v>
      </c>
      <c r="F41" s="36">
        <v>96</v>
      </c>
      <c r="G41" s="36">
        <v>111</v>
      </c>
      <c r="H41" s="16">
        <f>SUM(D41:G41)</f>
        <v>245</v>
      </c>
      <c r="I41" s="36">
        <f t="shared" si="6"/>
        <v>7</v>
      </c>
      <c r="J41" s="36">
        <f t="shared" ref="J41:J105" si="14">E41*2</f>
        <v>62</v>
      </c>
      <c r="K41" s="36">
        <f t="shared" si="8"/>
        <v>288</v>
      </c>
      <c r="L41" s="36">
        <f t="shared" si="9"/>
        <v>444</v>
      </c>
      <c r="M41" s="40">
        <f t="shared" si="10"/>
        <v>801</v>
      </c>
      <c r="N41" s="27">
        <f t="shared" si="11"/>
        <v>3.2693877551020409</v>
      </c>
      <c r="O41" s="56"/>
      <c r="P41" s="41">
        <v>1</v>
      </c>
      <c r="Q41" s="42">
        <v>5</v>
      </c>
      <c r="R41" s="41">
        <v>1</v>
      </c>
    </row>
    <row r="42" spans="1:18" ht="21" customHeight="1">
      <c r="A42" s="65"/>
      <c r="B42" s="4" t="s">
        <v>25</v>
      </c>
      <c r="C42" s="36">
        <v>0</v>
      </c>
      <c r="D42" s="36">
        <v>0</v>
      </c>
      <c r="E42" s="36">
        <v>7</v>
      </c>
      <c r="F42" s="36">
        <v>33</v>
      </c>
      <c r="G42" s="36">
        <v>93</v>
      </c>
      <c r="H42" s="16">
        <f>SUM(D42:G42)</f>
        <v>133</v>
      </c>
      <c r="I42" s="36">
        <f t="shared" si="6"/>
        <v>0</v>
      </c>
      <c r="J42" s="36">
        <f t="shared" si="14"/>
        <v>14</v>
      </c>
      <c r="K42" s="36">
        <f t="shared" si="8"/>
        <v>99</v>
      </c>
      <c r="L42" s="36">
        <f t="shared" si="9"/>
        <v>372</v>
      </c>
      <c r="M42" s="40">
        <f t="shared" si="10"/>
        <v>485</v>
      </c>
      <c r="N42" s="27">
        <f t="shared" si="11"/>
        <v>3.6466165413533833</v>
      </c>
      <c r="O42" s="56"/>
      <c r="P42" s="41">
        <v>0</v>
      </c>
      <c r="Q42" s="42">
        <v>0</v>
      </c>
      <c r="R42" s="41">
        <v>3</v>
      </c>
    </row>
    <row r="43" spans="1:18" ht="18" customHeight="1">
      <c r="A43" s="65"/>
      <c r="B43" s="13" t="s">
        <v>148</v>
      </c>
      <c r="C43" s="14">
        <f>SUM(C40:C42)</f>
        <v>3</v>
      </c>
      <c r="D43" s="14">
        <f>SUM(D40:D42)</f>
        <v>10</v>
      </c>
      <c r="E43" s="14">
        <f>SUM(E40:E42)</f>
        <v>52</v>
      </c>
      <c r="F43" s="14">
        <f>SUM(F40:F42)</f>
        <v>208</v>
      </c>
      <c r="G43" s="14">
        <f>SUM(G40:G42)</f>
        <v>294</v>
      </c>
      <c r="H43" s="14">
        <f>SUM(D43:G43)</f>
        <v>564</v>
      </c>
      <c r="I43" s="37">
        <f t="shared" si="6"/>
        <v>10</v>
      </c>
      <c r="J43" s="37">
        <f t="shared" si="14"/>
        <v>104</v>
      </c>
      <c r="K43" s="37">
        <f t="shared" si="8"/>
        <v>624</v>
      </c>
      <c r="L43" s="37">
        <f t="shared" si="9"/>
        <v>1176</v>
      </c>
      <c r="M43" s="29">
        <f t="shared" si="10"/>
        <v>1914</v>
      </c>
      <c r="N43" s="26">
        <f t="shared" si="11"/>
        <v>3.3936170212765959</v>
      </c>
      <c r="O43" s="56"/>
      <c r="P43" s="48">
        <f>SUM(P40:P42)</f>
        <v>1</v>
      </c>
      <c r="Q43" s="48">
        <f>SUM(Q40:Q42)</f>
        <v>5</v>
      </c>
      <c r="R43" s="48">
        <f>SUM(R40:R42)</f>
        <v>4</v>
      </c>
    </row>
    <row r="44" spans="1:18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</row>
    <row r="45" spans="1:18" ht="15" customHeight="1">
      <c r="A45" s="66" t="s">
        <v>135</v>
      </c>
      <c r="B45" s="3" t="s">
        <v>136</v>
      </c>
      <c r="C45" s="36">
        <v>0</v>
      </c>
      <c r="D45" s="36">
        <v>0</v>
      </c>
      <c r="E45" s="36">
        <v>1</v>
      </c>
      <c r="F45" s="36">
        <v>15</v>
      </c>
      <c r="G45" s="36">
        <v>26</v>
      </c>
      <c r="H45" s="16">
        <f>SUM(D45:G45)</f>
        <v>42</v>
      </c>
      <c r="I45" s="36">
        <f t="shared" si="6"/>
        <v>0</v>
      </c>
      <c r="J45" s="36">
        <f t="shared" si="14"/>
        <v>2</v>
      </c>
      <c r="K45" s="36">
        <f t="shared" si="8"/>
        <v>45</v>
      </c>
      <c r="L45" s="36">
        <f t="shared" si="9"/>
        <v>104</v>
      </c>
      <c r="M45" s="40">
        <f t="shared" si="10"/>
        <v>151</v>
      </c>
      <c r="N45" s="27">
        <f t="shared" si="11"/>
        <v>3.5952380952380953</v>
      </c>
      <c r="O45" s="56">
        <f>SQRT((((1-N49)^2)*D49+((2-N49)^2)*E49+((3-N49)^2)*F49+((4-N49)^2)*G49)/H49)</f>
        <v>0.60823455196405873</v>
      </c>
      <c r="P45" s="41">
        <v>0</v>
      </c>
      <c r="Q45" s="42">
        <v>0</v>
      </c>
      <c r="R45" s="41">
        <v>0</v>
      </c>
    </row>
    <row r="46" spans="1:18" ht="15" customHeight="1">
      <c r="A46" s="66"/>
      <c r="B46" s="3" t="s">
        <v>137</v>
      </c>
      <c r="C46" s="36">
        <v>0</v>
      </c>
      <c r="D46" s="36">
        <v>2</v>
      </c>
      <c r="E46" s="36">
        <v>1</v>
      </c>
      <c r="F46" s="36">
        <v>21</v>
      </c>
      <c r="G46" s="36">
        <v>46</v>
      </c>
      <c r="H46" s="16">
        <f>SUM(D46:G46)</f>
        <v>70</v>
      </c>
      <c r="I46" s="36">
        <f t="shared" si="6"/>
        <v>2</v>
      </c>
      <c r="J46" s="36">
        <f t="shared" si="14"/>
        <v>2</v>
      </c>
      <c r="K46" s="36">
        <f t="shared" si="8"/>
        <v>63</v>
      </c>
      <c r="L46" s="36">
        <f t="shared" si="9"/>
        <v>184</v>
      </c>
      <c r="M46" s="40">
        <f t="shared" si="10"/>
        <v>251</v>
      </c>
      <c r="N46" s="27">
        <f t="shared" si="11"/>
        <v>3.5857142857142859</v>
      </c>
      <c r="O46" s="56"/>
      <c r="P46" s="41">
        <v>0</v>
      </c>
      <c r="Q46" s="42">
        <v>1</v>
      </c>
      <c r="R46" s="41">
        <v>0</v>
      </c>
    </row>
    <row r="47" spans="1:18" ht="15" customHeight="1">
      <c r="A47" s="66"/>
      <c r="B47" s="3" t="s">
        <v>138</v>
      </c>
      <c r="C47" s="36">
        <v>0</v>
      </c>
      <c r="D47" s="36">
        <v>1</v>
      </c>
      <c r="E47" s="36">
        <v>2</v>
      </c>
      <c r="F47" s="36">
        <v>14</v>
      </c>
      <c r="G47" s="36">
        <v>46</v>
      </c>
      <c r="H47" s="16">
        <f>SUM(D47:G47)</f>
        <v>63</v>
      </c>
      <c r="I47" s="36">
        <f t="shared" si="6"/>
        <v>1</v>
      </c>
      <c r="J47" s="36">
        <f t="shared" si="14"/>
        <v>4</v>
      </c>
      <c r="K47" s="36">
        <f t="shared" si="8"/>
        <v>42</v>
      </c>
      <c r="L47" s="36">
        <f t="shared" si="9"/>
        <v>184</v>
      </c>
      <c r="M47" s="40">
        <f t="shared" si="10"/>
        <v>231</v>
      </c>
      <c r="N47" s="27">
        <f t="shared" si="11"/>
        <v>3.6666666666666665</v>
      </c>
      <c r="O47" s="56"/>
      <c r="P47" s="41">
        <v>0</v>
      </c>
      <c r="Q47" s="42">
        <v>0</v>
      </c>
      <c r="R47" s="41">
        <v>0</v>
      </c>
    </row>
    <row r="48" spans="1:18" ht="15" customHeight="1">
      <c r="A48" s="66"/>
      <c r="B48" s="3" t="s">
        <v>139</v>
      </c>
      <c r="C48" s="36">
        <v>5</v>
      </c>
      <c r="D48" s="36">
        <v>0</v>
      </c>
      <c r="E48" s="36">
        <v>0</v>
      </c>
      <c r="F48" s="36">
        <v>28</v>
      </c>
      <c r="G48" s="36">
        <v>9</v>
      </c>
      <c r="H48" s="16">
        <f>SUM(D48:G48)</f>
        <v>37</v>
      </c>
      <c r="I48" s="36">
        <f t="shared" si="6"/>
        <v>0</v>
      </c>
      <c r="J48" s="36">
        <f t="shared" si="14"/>
        <v>0</v>
      </c>
      <c r="K48" s="36">
        <f t="shared" si="8"/>
        <v>84</v>
      </c>
      <c r="L48" s="36">
        <f t="shared" si="9"/>
        <v>36</v>
      </c>
      <c r="M48" s="40">
        <f t="shared" si="10"/>
        <v>120</v>
      </c>
      <c r="N48" s="27">
        <f t="shared" si="11"/>
        <v>3.2432432432432434</v>
      </c>
      <c r="O48" s="56"/>
      <c r="P48" s="41">
        <v>0</v>
      </c>
      <c r="Q48" s="42">
        <v>0</v>
      </c>
      <c r="R48" s="41">
        <v>0</v>
      </c>
    </row>
    <row r="49" spans="1:18">
      <c r="A49" s="66"/>
      <c r="B49" s="13" t="s">
        <v>148</v>
      </c>
      <c r="C49" s="18">
        <f>SUM(C45:C48)</f>
        <v>5</v>
      </c>
      <c r="D49" s="18">
        <f>SUM(D45:D48)</f>
        <v>3</v>
      </c>
      <c r="E49" s="18">
        <f>SUM(E45:E48)</f>
        <v>4</v>
      </c>
      <c r="F49" s="18">
        <f>SUM(F45:F48)</f>
        <v>78</v>
      </c>
      <c r="G49" s="18">
        <f>SUM(G45:G48)</f>
        <v>127</v>
      </c>
      <c r="H49" s="15">
        <f>SUM(D49:G49)</f>
        <v>212</v>
      </c>
      <c r="I49" s="37">
        <f t="shared" si="6"/>
        <v>3</v>
      </c>
      <c r="J49" s="37">
        <f t="shared" si="14"/>
        <v>8</v>
      </c>
      <c r="K49" s="37">
        <f t="shared" si="8"/>
        <v>234</v>
      </c>
      <c r="L49" s="37">
        <f t="shared" si="9"/>
        <v>508</v>
      </c>
      <c r="M49" s="29">
        <f t="shared" si="10"/>
        <v>753</v>
      </c>
      <c r="N49" s="26">
        <f t="shared" si="11"/>
        <v>3.5518867924528301</v>
      </c>
      <c r="O49" s="56"/>
      <c r="P49" s="48">
        <v>0</v>
      </c>
      <c r="Q49" s="48">
        <v>1</v>
      </c>
      <c r="R49" s="48">
        <v>0</v>
      </c>
    </row>
    <row r="50" spans="1:18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</row>
    <row r="51" spans="1:18" ht="31.5" customHeight="1">
      <c r="A51" s="65" t="s">
        <v>26</v>
      </c>
      <c r="B51" s="4" t="s">
        <v>27</v>
      </c>
      <c r="C51" s="36">
        <v>0</v>
      </c>
      <c r="D51" s="36">
        <v>0</v>
      </c>
      <c r="E51" s="36">
        <v>7</v>
      </c>
      <c r="F51" s="36">
        <v>48</v>
      </c>
      <c r="G51" s="36">
        <v>57</v>
      </c>
      <c r="H51" s="16">
        <f>SUM(C51:G51)</f>
        <v>112</v>
      </c>
      <c r="I51" s="36">
        <f t="shared" si="6"/>
        <v>0</v>
      </c>
      <c r="J51" s="36">
        <f t="shared" si="14"/>
        <v>14</v>
      </c>
      <c r="K51" s="36">
        <f t="shared" si="8"/>
        <v>144</v>
      </c>
      <c r="L51" s="36">
        <f t="shared" si="9"/>
        <v>228</v>
      </c>
      <c r="M51" s="40">
        <f t="shared" si="10"/>
        <v>386</v>
      </c>
      <c r="N51" s="27">
        <f t="shared" si="11"/>
        <v>3.4464285714285716</v>
      </c>
      <c r="O51" s="56">
        <f>SQRT((((1-N52)^2)*D52+((2-N52)^2)*E52+((3-N52)^2)*F52+((4-N52)^2)*G52)/H52)</f>
        <v>0.61002467330495447</v>
      </c>
      <c r="P51" s="41">
        <v>0</v>
      </c>
      <c r="Q51" s="42">
        <v>0</v>
      </c>
      <c r="R51" s="41">
        <v>0</v>
      </c>
    </row>
    <row r="52" spans="1:18" ht="18" customHeight="1">
      <c r="A52" s="65"/>
      <c r="B52" s="13" t="s">
        <v>148</v>
      </c>
      <c r="C52" s="14">
        <f>SUM(C51)</f>
        <v>0</v>
      </c>
      <c r="D52" s="14">
        <f>SUM(D51)</f>
        <v>0</v>
      </c>
      <c r="E52" s="14">
        <f>SUM(E51)</f>
        <v>7</v>
      </c>
      <c r="F52" s="14">
        <f>SUM(F51)</f>
        <v>48</v>
      </c>
      <c r="G52" s="14">
        <f>SUM(G51)</f>
        <v>57</v>
      </c>
      <c r="H52" s="14">
        <f>SUM(C52:G52)</f>
        <v>112</v>
      </c>
      <c r="I52" s="37">
        <f t="shared" si="6"/>
        <v>0</v>
      </c>
      <c r="J52" s="37">
        <f t="shared" si="14"/>
        <v>14</v>
      </c>
      <c r="K52" s="37">
        <f t="shared" si="8"/>
        <v>144</v>
      </c>
      <c r="L52" s="37">
        <f t="shared" si="9"/>
        <v>228</v>
      </c>
      <c r="M52" s="29">
        <f t="shared" si="10"/>
        <v>386</v>
      </c>
      <c r="N52" s="26">
        <f t="shared" si="11"/>
        <v>3.4464285714285716</v>
      </c>
      <c r="O52" s="56"/>
      <c r="P52" s="48">
        <v>0</v>
      </c>
      <c r="Q52" s="48">
        <v>0</v>
      </c>
      <c r="R52" s="48">
        <v>0</v>
      </c>
    </row>
    <row r="53" spans="1:18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</row>
    <row r="54" spans="1:18" ht="24" customHeight="1">
      <c r="A54" s="66" t="s">
        <v>28</v>
      </c>
      <c r="B54" s="3" t="s">
        <v>29</v>
      </c>
      <c r="C54" s="36">
        <v>1</v>
      </c>
      <c r="D54" s="36">
        <v>1</v>
      </c>
      <c r="E54" s="36">
        <v>8</v>
      </c>
      <c r="F54" s="36">
        <v>34</v>
      </c>
      <c r="G54" s="36">
        <v>33</v>
      </c>
      <c r="H54" s="16">
        <f>SUM(D54:G54)</f>
        <v>76</v>
      </c>
      <c r="I54" s="36">
        <f t="shared" si="6"/>
        <v>1</v>
      </c>
      <c r="J54" s="36">
        <f t="shared" si="14"/>
        <v>16</v>
      </c>
      <c r="K54" s="36">
        <f t="shared" si="8"/>
        <v>102</v>
      </c>
      <c r="L54" s="36">
        <f t="shared" si="9"/>
        <v>132</v>
      </c>
      <c r="M54" s="40">
        <f t="shared" si="10"/>
        <v>251</v>
      </c>
      <c r="N54" s="27">
        <f t="shared" si="11"/>
        <v>3.3026315789473686</v>
      </c>
      <c r="O54" s="56">
        <f>SQRT((((1-N56)^2)*D56+((2-N56)^2)*E56+((3-N56)^2)*F56+((4-N56)^2)*G56)/H56)</f>
        <v>0.78575614356680468</v>
      </c>
      <c r="P54" s="41">
        <v>1</v>
      </c>
      <c r="Q54" s="42">
        <v>1</v>
      </c>
      <c r="R54" s="41">
        <v>0</v>
      </c>
    </row>
    <row r="55" spans="1:18" ht="26.25" customHeight="1">
      <c r="A55" s="66"/>
      <c r="B55" s="3" t="s">
        <v>30</v>
      </c>
      <c r="C55" s="36">
        <v>6</v>
      </c>
      <c r="D55" s="36">
        <v>13</v>
      </c>
      <c r="E55" s="36">
        <v>30</v>
      </c>
      <c r="F55" s="36">
        <v>125</v>
      </c>
      <c r="G55" s="36">
        <v>141</v>
      </c>
      <c r="H55" s="16">
        <f>SUM(D55:G55)</f>
        <v>309</v>
      </c>
      <c r="I55" s="36">
        <f t="shared" si="6"/>
        <v>13</v>
      </c>
      <c r="J55" s="36">
        <f t="shared" si="14"/>
        <v>60</v>
      </c>
      <c r="K55" s="36">
        <f t="shared" si="8"/>
        <v>375</v>
      </c>
      <c r="L55" s="36">
        <f t="shared" si="9"/>
        <v>564</v>
      </c>
      <c r="M55" s="40">
        <f t="shared" si="10"/>
        <v>1012</v>
      </c>
      <c r="N55" s="27">
        <f t="shared" si="11"/>
        <v>3.2750809061488675</v>
      </c>
      <c r="O55" s="56"/>
      <c r="P55" s="41">
        <v>2</v>
      </c>
      <c r="Q55" s="42">
        <v>6</v>
      </c>
      <c r="R55" s="41">
        <v>4</v>
      </c>
    </row>
    <row r="56" spans="1:18" ht="18" customHeight="1">
      <c r="A56" s="66"/>
      <c r="B56" s="13" t="s">
        <v>148</v>
      </c>
      <c r="C56" s="14"/>
      <c r="D56" s="14">
        <f>SUM(D54:D55)</f>
        <v>14</v>
      </c>
      <c r="E56" s="14">
        <f>SUM(E54:E55)</f>
        <v>38</v>
      </c>
      <c r="F56" s="14">
        <f>SUM(F54:F55)</f>
        <v>159</v>
      </c>
      <c r="G56" s="14">
        <f>SUM(G54:G55)</f>
        <v>174</v>
      </c>
      <c r="H56" s="14">
        <f>SUM(D56:G56)</f>
        <v>385</v>
      </c>
      <c r="I56" s="37">
        <f t="shared" si="6"/>
        <v>14</v>
      </c>
      <c r="J56" s="37">
        <f t="shared" si="14"/>
        <v>76</v>
      </c>
      <c r="K56" s="37">
        <f t="shared" si="8"/>
        <v>477</v>
      </c>
      <c r="L56" s="37">
        <f t="shared" si="9"/>
        <v>696</v>
      </c>
      <c r="M56" s="29">
        <f t="shared" si="10"/>
        <v>1263</v>
      </c>
      <c r="N56" s="26">
        <f t="shared" si="11"/>
        <v>3.2805194805194806</v>
      </c>
      <c r="O56" s="56"/>
      <c r="P56" s="47">
        <f>SUM(P54:P55)</f>
        <v>3</v>
      </c>
      <c r="Q56" s="47">
        <f>SUM(Q54:Q55)</f>
        <v>7</v>
      </c>
      <c r="R56" s="47">
        <f>SUM(R54:R55)</f>
        <v>4</v>
      </c>
    </row>
    <row r="57" spans="1:18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/>
    </row>
    <row r="58" spans="1:18" ht="15" customHeight="1">
      <c r="A58" s="66" t="s">
        <v>31</v>
      </c>
      <c r="B58" s="3" t="s">
        <v>32</v>
      </c>
      <c r="C58" s="36">
        <v>35</v>
      </c>
      <c r="D58" s="36">
        <v>1</v>
      </c>
      <c r="E58" s="36">
        <v>33</v>
      </c>
      <c r="F58" s="36">
        <v>150</v>
      </c>
      <c r="G58" s="36">
        <v>103</v>
      </c>
      <c r="H58" s="16">
        <f>SUM(D58:G58)</f>
        <v>287</v>
      </c>
      <c r="I58" s="36">
        <f t="shared" si="6"/>
        <v>1</v>
      </c>
      <c r="J58" s="36">
        <f t="shared" si="14"/>
        <v>66</v>
      </c>
      <c r="K58" s="36">
        <f t="shared" si="8"/>
        <v>450</v>
      </c>
      <c r="L58" s="36">
        <f t="shared" si="9"/>
        <v>412</v>
      </c>
      <c r="M58" s="40">
        <f t="shared" si="10"/>
        <v>929</v>
      </c>
      <c r="N58" s="27">
        <f t="shared" si="11"/>
        <v>3.2369337979094075</v>
      </c>
      <c r="O58" s="56">
        <f>SQRT((((1-N60)^2)*D60+((2-N60)^2)*E60+((3-N60)^2)*F60+((4-N60)^2)*G60)/H60)</f>
        <v>0.67156177147003748</v>
      </c>
      <c r="P58" s="41">
        <v>0</v>
      </c>
      <c r="Q58" s="42">
        <v>12</v>
      </c>
      <c r="R58" s="41">
        <v>1</v>
      </c>
    </row>
    <row r="59" spans="1:18" ht="15" customHeight="1">
      <c r="A59" s="66"/>
      <c r="B59" s="17" t="s">
        <v>33</v>
      </c>
      <c r="C59" s="36">
        <v>14</v>
      </c>
      <c r="D59" s="36">
        <v>0</v>
      </c>
      <c r="E59" s="36">
        <v>0</v>
      </c>
      <c r="F59" s="36">
        <v>41</v>
      </c>
      <c r="G59" s="36">
        <v>50</v>
      </c>
      <c r="H59" s="16">
        <f>SUM(D59:G59)</f>
        <v>91</v>
      </c>
      <c r="I59" s="36">
        <f t="shared" si="6"/>
        <v>0</v>
      </c>
      <c r="J59" s="36">
        <f t="shared" si="14"/>
        <v>0</v>
      </c>
      <c r="K59" s="36">
        <f t="shared" si="8"/>
        <v>123</v>
      </c>
      <c r="L59" s="36">
        <f t="shared" si="9"/>
        <v>200</v>
      </c>
      <c r="M59" s="40">
        <f t="shared" si="10"/>
        <v>323</v>
      </c>
      <c r="N59" s="27">
        <f t="shared" si="11"/>
        <v>3.5494505494505493</v>
      </c>
      <c r="O59" s="56"/>
      <c r="P59" s="41">
        <v>0</v>
      </c>
      <c r="Q59" s="42">
        <v>2</v>
      </c>
      <c r="R59" s="41">
        <v>1</v>
      </c>
    </row>
    <row r="60" spans="1:18" ht="15" customHeight="1">
      <c r="A60" s="66"/>
      <c r="B60" s="3" t="s">
        <v>34</v>
      </c>
      <c r="C60" s="36">
        <v>21</v>
      </c>
      <c r="D60" s="36">
        <v>0</v>
      </c>
      <c r="E60" s="36">
        <v>8</v>
      </c>
      <c r="F60" s="36">
        <v>30</v>
      </c>
      <c r="G60" s="36">
        <v>25</v>
      </c>
      <c r="H60" s="16">
        <f>SUM(D60:G60)</f>
        <v>63</v>
      </c>
      <c r="I60" s="36">
        <f t="shared" si="6"/>
        <v>0</v>
      </c>
      <c r="J60" s="36">
        <f t="shared" si="14"/>
        <v>16</v>
      </c>
      <c r="K60" s="36">
        <f t="shared" si="8"/>
        <v>90</v>
      </c>
      <c r="L60" s="36">
        <f t="shared" si="9"/>
        <v>100</v>
      </c>
      <c r="M60" s="40">
        <f t="shared" si="10"/>
        <v>206</v>
      </c>
      <c r="N60" s="27">
        <f t="shared" si="11"/>
        <v>3.2698412698412698</v>
      </c>
      <c r="O60" s="56"/>
      <c r="P60" s="41">
        <v>0</v>
      </c>
      <c r="Q60" s="42">
        <v>0</v>
      </c>
      <c r="R60" s="41">
        <v>0</v>
      </c>
    </row>
    <row r="61" spans="1:18">
      <c r="A61" s="66"/>
      <c r="B61" s="13" t="s">
        <v>148</v>
      </c>
      <c r="C61" s="14">
        <f>SUM(C58:C60)</f>
        <v>70</v>
      </c>
      <c r="D61" s="14">
        <f>SUM(D58:D60)</f>
        <v>1</v>
      </c>
      <c r="E61" s="14">
        <f>SUM(E58:E60)</f>
        <v>41</v>
      </c>
      <c r="F61" s="14">
        <f>SUM(F58:F60)</f>
        <v>221</v>
      </c>
      <c r="G61" s="14">
        <f>SUM(G58:G60)</f>
        <v>178</v>
      </c>
      <c r="H61" s="14">
        <f>SUM(D61:G61)</f>
        <v>441</v>
      </c>
      <c r="I61" s="37">
        <f t="shared" si="6"/>
        <v>1</v>
      </c>
      <c r="J61" s="37">
        <f t="shared" si="14"/>
        <v>82</v>
      </c>
      <c r="K61" s="37">
        <f t="shared" si="8"/>
        <v>663</v>
      </c>
      <c r="L61" s="37">
        <f t="shared" si="9"/>
        <v>712</v>
      </c>
      <c r="M61" s="29">
        <f t="shared" si="10"/>
        <v>1458</v>
      </c>
      <c r="N61" s="26">
        <f t="shared" si="11"/>
        <v>3.306122448979592</v>
      </c>
      <c r="O61" s="56"/>
      <c r="P61" s="48">
        <f>SUM(P58:P60)</f>
        <v>0</v>
      </c>
      <c r="Q61" s="48">
        <f>SUM(Q58:Q60)</f>
        <v>14</v>
      </c>
      <c r="R61" s="48">
        <f>SUM(R58:R60)</f>
        <v>2</v>
      </c>
    </row>
    <row r="62" spans="1:18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</row>
    <row r="63" spans="1:18" ht="15" customHeight="1">
      <c r="A63" s="66" t="s">
        <v>155</v>
      </c>
      <c r="B63" s="7" t="s">
        <v>142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16">
        <f>SUM(D63:G63)</f>
        <v>0</v>
      </c>
      <c r="I63" s="36">
        <f t="shared" si="6"/>
        <v>0</v>
      </c>
      <c r="J63" s="36">
        <f t="shared" si="14"/>
        <v>0</v>
      </c>
      <c r="K63" s="36">
        <f t="shared" si="8"/>
        <v>0</v>
      </c>
      <c r="L63" s="36">
        <f t="shared" si="9"/>
        <v>0</v>
      </c>
      <c r="M63" s="40">
        <f t="shared" si="10"/>
        <v>0</v>
      </c>
      <c r="N63" s="27">
        <v>0</v>
      </c>
      <c r="O63" s="56">
        <f>SQRT((((1-N67)^2)*D67+((2-N67)^2)*E67+((3-N67)^2)*F67+((4-N67)^2)*G67)/H67)</f>
        <v>0.71535391457759256</v>
      </c>
      <c r="P63" s="41">
        <v>0</v>
      </c>
      <c r="Q63" s="42">
        <v>0</v>
      </c>
      <c r="R63" s="41">
        <v>0</v>
      </c>
    </row>
    <row r="64" spans="1:18" ht="15" customHeight="1">
      <c r="A64" s="66"/>
      <c r="B64" s="4" t="s">
        <v>140</v>
      </c>
      <c r="C64" s="36">
        <v>0</v>
      </c>
      <c r="D64" s="36">
        <v>3</v>
      </c>
      <c r="E64" s="36">
        <v>12</v>
      </c>
      <c r="F64" s="36">
        <v>65</v>
      </c>
      <c r="G64" s="36">
        <v>53</v>
      </c>
      <c r="H64" s="16">
        <f>SUM(D64:G64)</f>
        <v>133</v>
      </c>
      <c r="I64" s="36">
        <f t="shared" si="6"/>
        <v>3</v>
      </c>
      <c r="J64" s="36">
        <f t="shared" si="14"/>
        <v>24</v>
      </c>
      <c r="K64" s="36">
        <f t="shared" si="8"/>
        <v>195</v>
      </c>
      <c r="L64" s="36">
        <f t="shared" si="9"/>
        <v>212</v>
      </c>
      <c r="M64" s="40">
        <f t="shared" si="10"/>
        <v>434</v>
      </c>
      <c r="N64" s="27">
        <f t="shared" si="11"/>
        <v>3.263157894736842</v>
      </c>
      <c r="O64" s="56"/>
      <c r="P64" s="41">
        <v>1</v>
      </c>
      <c r="Q64" s="42">
        <v>5</v>
      </c>
      <c r="R64" s="41">
        <v>0</v>
      </c>
    </row>
    <row r="65" spans="1:18" ht="15" customHeight="1">
      <c r="A65" s="66"/>
      <c r="B65" s="4" t="s">
        <v>141</v>
      </c>
      <c r="C65" s="36">
        <v>0</v>
      </c>
      <c r="D65" s="36">
        <v>0</v>
      </c>
      <c r="E65" s="36">
        <v>1</v>
      </c>
      <c r="F65" s="36">
        <v>2</v>
      </c>
      <c r="G65" s="36">
        <v>11</v>
      </c>
      <c r="H65" s="16">
        <f>SUM(D65:G65)</f>
        <v>14</v>
      </c>
      <c r="I65" s="36">
        <f t="shared" si="6"/>
        <v>0</v>
      </c>
      <c r="J65" s="36">
        <f t="shared" si="14"/>
        <v>2</v>
      </c>
      <c r="K65" s="36">
        <f t="shared" si="8"/>
        <v>6</v>
      </c>
      <c r="L65" s="36">
        <f t="shared" si="9"/>
        <v>44</v>
      </c>
      <c r="M65" s="40">
        <f t="shared" si="10"/>
        <v>52</v>
      </c>
      <c r="N65" s="27">
        <f t="shared" si="11"/>
        <v>3.7142857142857144</v>
      </c>
      <c r="O65" s="56"/>
      <c r="P65" s="41">
        <v>0</v>
      </c>
      <c r="Q65" s="42">
        <v>0</v>
      </c>
      <c r="R65" s="41">
        <v>0</v>
      </c>
    </row>
    <row r="66" spans="1:18" ht="15" customHeight="1">
      <c r="A66" s="66"/>
      <c r="B66" s="4" t="s">
        <v>143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16">
        <f>SUM(D66:G66)</f>
        <v>0</v>
      </c>
      <c r="I66" s="36">
        <f t="shared" si="6"/>
        <v>0</v>
      </c>
      <c r="J66" s="36">
        <f t="shared" si="14"/>
        <v>0</v>
      </c>
      <c r="K66" s="36">
        <f t="shared" si="8"/>
        <v>0</v>
      </c>
      <c r="L66" s="36">
        <f t="shared" si="9"/>
        <v>0</v>
      </c>
      <c r="M66" s="40">
        <f t="shared" si="10"/>
        <v>0</v>
      </c>
      <c r="N66" s="27">
        <v>0</v>
      </c>
      <c r="O66" s="56"/>
      <c r="P66" s="41">
        <v>0</v>
      </c>
      <c r="Q66" s="42">
        <v>0</v>
      </c>
      <c r="R66" s="41">
        <v>0</v>
      </c>
    </row>
    <row r="67" spans="1:18">
      <c r="A67" s="66"/>
      <c r="B67" s="13" t="s">
        <v>148</v>
      </c>
      <c r="C67" s="18">
        <f>SUM(C63:C66)</f>
        <v>0</v>
      </c>
      <c r="D67" s="18">
        <f>SUM(D63:D66)</f>
        <v>3</v>
      </c>
      <c r="E67" s="18">
        <f>SUM(E63:E66)</f>
        <v>13</v>
      </c>
      <c r="F67" s="18">
        <f>SUM(F63:F66)</f>
        <v>67</v>
      </c>
      <c r="G67" s="18">
        <f>SUM(G63:G66)</f>
        <v>64</v>
      </c>
      <c r="H67" s="15">
        <f>SUM(D67:G67)</f>
        <v>147</v>
      </c>
      <c r="I67" s="37">
        <f t="shared" si="6"/>
        <v>3</v>
      </c>
      <c r="J67" s="37">
        <f t="shared" si="14"/>
        <v>26</v>
      </c>
      <c r="K67" s="37">
        <f t="shared" si="8"/>
        <v>201</v>
      </c>
      <c r="L67" s="37">
        <f t="shared" si="9"/>
        <v>256</v>
      </c>
      <c r="M67" s="29">
        <f t="shared" si="10"/>
        <v>486</v>
      </c>
      <c r="N67" s="26">
        <f t="shared" si="11"/>
        <v>3.306122448979592</v>
      </c>
      <c r="O67" s="56"/>
      <c r="P67" s="48">
        <v>0</v>
      </c>
      <c r="Q67" s="48">
        <v>0</v>
      </c>
      <c r="R67" s="48">
        <v>0</v>
      </c>
    </row>
    <row r="68" spans="1:18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5"/>
    </row>
    <row r="69" spans="1:18" ht="15" customHeight="1">
      <c r="A69" s="66" t="s">
        <v>35</v>
      </c>
      <c r="B69" s="4" t="s">
        <v>36</v>
      </c>
      <c r="C69" s="36">
        <v>3</v>
      </c>
      <c r="D69" s="36">
        <v>17</v>
      </c>
      <c r="E69" s="36">
        <v>47</v>
      </c>
      <c r="F69" s="36">
        <v>188</v>
      </c>
      <c r="G69" s="36">
        <v>277</v>
      </c>
      <c r="H69" s="16">
        <f>SUM(D69:G69)</f>
        <v>529</v>
      </c>
      <c r="I69" s="36">
        <f t="shared" si="6"/>
        <v>17</v>
      </c>
      <c r="J69" s="36">
        <f t="shared" si="14"/>
        <v>94</v>
      </c>
      <c r="K69" s="36">
        <f t="shared" si="8"/>
        <v>564</v>
      </c>
      <c r="L69" s="36">
        <f t="shared" si="9"/>
        <v>1108</v>
      </c>
      <c r="M69" s="40">
        <f t="shared" si="10"/>
        <v>1783</v>
      </c>
      <c r="N69" s="27">
        <f t="shared" si="11"/>
        <v>3.3705103969754253</v>
      </c>
      <c r="O69" s="56">
        <f>SQRT((((1-N71)^2)*D71+((2-N71)^2)*E71+((3-N71)^2)*F71+((4-N71)^2)*G71)/H71)</f>
        <v>0.72991329525709958</v>
      </c>
      <c r="P69" s="41">
        <v>0</v>
      </c>
      <c r="Q69" s="42">
        <v>9</v>
      </c>
      <c r="R69" s="41">
        <v>0</v>
      </c>
    </row>
    <row r="70" spans="1:18" ht="15" customHeight="1">
      <c r="A70" s="66"/>
      <c r="B70" s="4" t="s">
        <v>37</v>
      </c>
      <c r="C70" s="36">
        <v>1</v>
      </c>
      <c r="D70" s="36">
        <v>1</v>
      </c>
      <c r="E70" s="36">
        <v>9</v>
      </c>
      <c r="F70" s="36">
        <v>80</v>
      </c>
      <c r="G70" s="36">
        <v>147</v>
      </c>
      <c r="H70" s="16">
        <f>SUM(D70:G70)</f>
        <v>237</v>
      </c>
      <c r="I70" s="36">
        <f t="shared" si="6"/>
        <v>1</v>
      </c>
      <c r="J70" s="36">
        <f t="shared" si="14"/>
        <v>18</v>
      </c>
      <c r="K70" s="36">
        <f t="shared" si="8"/>
        <v>240</v>
      </c>
      <c r="L70" s="36">
        <f t="shared" si="9"/>
        <v>588</v>
      </c>
      <c r="M70" s="40">
        <f t="shared" si="10"/>
        <v>847</v>
      </c>
      <c r="N70" s="27">
        <f t="shared" si="11"/>
        <v>3.5738396624472575</v>
      </c>
      <c r="O70" s="56"/>
      <c r="P70" s="41">
        <v>0</v>
      </c>
      <c r="Q70" s="42">
        <v>8</v>
      </c>
      <c r="R70" s="41">
        <v>1</v>
      </c>
    </row>
    <row r="71" spans="1:18">
      <c r="A71" s="66"/>
      <c r="B71" s="13" t="s">
        <v>148</v>
      </c>
      <c r="C71" s="15">
        <f>SUM(C69:C70)</f>
        <v>4</v>
      </c>
      <c r="D71" s="15">
        <f>SUM(D69:D70)</f>
        <v>18</v>
      </c>
      <c r="E71" s="15">
        <f>SUM(E69:E70)</f>
        <v>56</v>
      </c>
      <c r="F71" s="15">
        <f>SUM(F69:F70)</f>
        <v>268</v>
      </c>
      <c r="G71" s="15">
        <f>SUM(G69:G70)</f>
        <v>424</v>
      </c>
      <c r="H71" s="15">
        <f>SUM(D71:G71)</f>
        <v>766</v>
      </c>
      <c r="I71" s="37">
        <f t="shared" si="6"/>
        <v>18</v>
      </c>
      <c r="J71" s="37">
        <f t="shared" si="14"/>
        <v>112</v>
      </c>
      <c r="K71" s="37">
        <f t="shared" si="8"/>
        <v>804</v>
      </c>
      <c r="L71" s="37">
        <f t="shared" si="9"/>
        <v>1696</v>
      </c>
      <c r="M71" s="29">
        <f t="shared" si="10"/>
        <v>2630</v>
      </c>
      <c r="N71" s="26">
        <f t="shared" si="11"/>
        <v>3.4334203655352482</v>
      </c>
      <c r="O71" s="56"/>
      <c r="P71" s="48">
        <f>SUM(P69:P70)</f>
        <v>0</v>
      </c>
      <c r="Q71" s="48">
        <f>SUM(Q69:Q70)</f>
        <v>17</v>
      </c>
      <c r="R71" s="48">
        <f>SUM(R69:R70)</f>
        <v>1</v>
      </c>
    </row>
    <row r="72" spans="1:18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5"/>
    </row>
    <row r="73" spans="1:18" ht="19.5" customHeight="1">
      <c r="A73" s="65" t="s">
        <v>38</v>
      </c>
      <c r="B73" s="3" t="s">
        <v>39</v>
      </c>
      <c r="C73" s="36">
        <v>0</v>
      </c>
      <c r="D73" s="36">
        <v>34</v>
      </c>
      <c r="E73" s="36">
        <v>34</v>
      </c>
      <c r="F73" s="36">
        <v>290</v>
      </c>
      <c r="G73" s="36">
        <v>342</v>
      </c>
      <c r="H73" s="16">
        <f>SUM(D73:G73)</f>
        <v>700</v>
      </c>
      <c r="I73" s="36">
        <f t="shared" si="6"/>
        <v>34</v>
      </c>
      <c r="J73" s="36">
        <f t="shared" si="14"/>
        <v>68</v>
      </c>
      <c r="K73" s="36">
        <f t="shared" si="8"/>
        <v>870</v>
      </c>
      <c r="L73" s="36">
        <f t="shared" si="9"/>
        <v>1368</v>
      </c>
      <c r="M73" s="40">
        <f t="shared" si="10"/>
        <v>2340</v>
      </c>
      <c r="N73" s="27">
        <f t="shared" si="11"/>
        <v>3.342857142857143</v>
      </c>
      <c r="O73" s="56">
        <f>SQRT((((1-N75)^2)*D75+((2-N75)^2)*E75+((3-N75)^2)*F75+((4-N75)^2)*G75)/H75)</f>
        <v>0.73722885699896046</v>
      </c>
      <c r="P73" s="41">
        <v>4</v>
      </c>
      <c r="Q73" s="42">
        <v>11</v>
      </c>
      <c r="R73" s="41">
        <v>0</v>
      </c>
    </row>
    <row r="74" spans="1:18" ht="18" customHeight="1">
      <c r="A74" s="65"/>
      <c r="B74" s="3" t="s">
        <v>40</v>
      </c>
      <c r="C74" s="36">
        <v>0</v>
      </c>
      <c r="D74" s="36">
        <v>0</v>
      </c>
      <c r="E74" s="36">
        <v>2</v>
      </c>
      <c r="F74" s="36">
        <v>87</v>
      </c>
      <c r="G74" s="36">
        <v>114</v>
      </c>
      <c r="H74" s="16">
        <f>SUM(D74:G74)</f>
        <v>203</v>
      </c>
      <c r="I74" s="36">
        <f t="shared" si="6"/>
        <v>0</v>
      </c>
      <c r="J74" s="36">
        <f t="shared" si="14"/>
        <v>4</v>
      </c>
      <c r="K74" s="36">
        <f t="shared" si="8"/>
        <v>261</v>
      </c>
      <c r="L74" s="36">
        <f t="shared" si="9"/>
        <v>456</v>
      </c>
      <c r="M74" s="40">
        <f t="shared" si="10"/>
        <v>721</v>
      </c>
      <c r="N74" s="27">
        <f t="shared" si="11"/>
        <v>3.5517241379310347</v>
      </c>
      <c r="O74" s="56"/>
      <c r="P74" s="41">
        <v>0</v>
      </c>
      <c r="Q74" s="42">
        <v>1</v>
      </c>
      <c r="R74" s="41">
        <v>0</v>
      </c>
    </row>
    <row r="75" spans="1:18">
      <c r="A75" s="65"/>
      <c r="B75" s="13" t="s">
        <v>148</v>
      </c>
      <c r="C75" s="15">
        <f>SUM(C73:C74)</f>
        <v>0</v>
      </c>
      <c r="D75" s="15">
        <f>SUM(D73:D74)</f>
        <v>34</v>
      </c>
      <c r="E75" s="15">
        <f>SUM(E73:E74)</f>
        <v>36</v>
      </c>
      <c r="F75" s="15">
        <f>SUM(F73:F74)</f>
        <v>377</v>
      </c>
      <c r="G75" s="15">
        <f>SUM(G73:G74)</f>
        <v>456</v>
      </c>
      <c r="H75" s="15">
        <f>SUM(D75:G75)</f>
        <v>903</v>
      </c>
      <c r="I75" s="37">
        <f t="shared" ref="I75" si="15">D75*1</f>
        <v>34</v>
      </c>
      <c r="J75" s="37">
        <f t="shared" si="14"/>
        <v>72</v>
      </c>
      <c r="K75" s="37">
        <f t="shared" ref="K75" si="16">F75*3</f>
        <v>1131</v>
      </c>
      <c r="L75" s="37">
        <f t="shared" ref="L75" si="17">G75*4</f>
        <v>1824</v>
      </c>
      <c r="M75" s="29">
        <f t="shared" ref="M75" si="18">SUM(I75:L75)</f>
        <v>3061</v>
      </c>
      <c r="N75" s="26">
        <f t="shared" ref="N75" si="19">M75/H75</f>
        <v>3.3898117386489481</v>
      </c>
      <c r="O75" s="56"/>
      <c r="P75" s="48">
        <f>SUM(P73:P74)</f>
        <v>4</v>
      </c>
      <c r="Q75" s="48">
        <f>SUM(Q73:Q74)</f>
        <v>12</v>
      </c>
      <c r="R75" s="48">
        <f>SUM(R73:R74)</f>
        <v>0</v>
      </c>
    </row>
    <row r="76" spans="1:18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5"/>
    </row>
    <row r="77" spans="1:18" ht="17.25" customHeight="1">
      <c r="A77" s="65" t="s">
        <v>160</v>
      </c>
      <c r="B77" s="4" t="s">
        <v>46</v>
      </c>
      <c r="C77" s="36">
        <v>0</v>
      </c>
      <c r="D77" s="36">
        <v>6</v>
      </c>
      <c r="E77" s="36">
        <v>31</v>
      </c>
      <c r="F77" s="36">
        <v>134</v>
      </c>
      <c r="G77" s="36">
        <v>151</v>
      </c>
      <c r="H77" s="16">
        <f>SUM(D77:G77)</f>
        <v>322</v>
      </c>
      <c r="I77" s="36">
        <f t="shared" ref="I77:I141" si="20">D77*1</f>
        <v>6</v>
      </c>
      <c r="J77" s="36">
        <f t="shared" si="14"/>
        <v>62</v>
      </c>
      <c r="K77" s="36">
        <f t="shared" ref="K77:K78" si="21">F77*3</f>
        <v>402</v>
      </c>
      <c r="L77" s="36">
        <f t="shared" ref="L77:L78" si="22">G77*4</f>
        <v>604</v>
      </c>
      <c r="M77" s="40">
        <f t="shared" ref="M77:M141" si="23">SUM(I77:L77)</f>
        <v>1074</v>
      </c>
      <c r="N77" s="27">
        <f t="shared" ref="N77:N141" si="24">M77/H77</f>
        <v>3.3354037267080745</v>
      </c>
      <c r="O77" s="56">
        <f>SQRT((((1-N78)^2)*D78+((2-N78)^2)*E78+((3-N78)^2)*F78+((4-N78)^2)*G78)/H78)</f>
        <v>0.7261238826160219</v>
      </c>
      <c r="P77" s="41">
        <v>0</v>
      </c>
      <c r="Q77" s="42">
        <v>9</v>
      </c>
      <c r="R77" s="41">
        <v>0</v>
      </c>
    </row>
    <row r="78" spans="1:18" ht="15" customHeight="1">
      <c r="A78" s="65"/>
      <c r="B78" s="13" t="s">
        <v>148</v>
      </c>
      <c r="C78" s="15">
        <f>SUM(C77)</f>
        <v>0</v>
      </c>
      <c r="D78" s="15">
        <f>SUM(D77)</f>
        <v>6</v>
      </c>
      <c r="E78" s="15">
        <f>SUM(E77)</f>
        <v>31</v>
      </c>
      <c r="F78" s="15">
        <f>SUM(F77)</f>
        <v>134</v>
      </c>
      <c r="G78" s="15">
        <f>SUM(G77)</f>
        <v>151</v>
      </c>
      <c r="H78" s="15">
        <f>SUM(D78:G78)</f>
        <v>322</v>
      </c>
      <c r="I78" s="37">
        <f t="shared" si="20"/>
        <v>6</v>
      </c>
      <c r="J78" s="37">
        <f t="shared" si="14"/>
        <v>62</v>
      </c>
      <c r="K78" s="37">
        <f t="shared" si="21"/>
        <v>402</v>
      </c>
      <c r="L78" s="37">
        <f t="shared" si="22"/>
        <v>604</v>
      </c>
      <c r="M78" s="29">
        <f t="shared" si="23"/>
        <v>1074</v>
      </c>
      <c r="N78" s="26">
        <f t="shared" si="24"/>
        <v>3.3354037267080745</v>
      </c>
      <c r="O78" s="56"/>
      <c r="P78" s="48">
        <f>SUM(P77)</f>
        <v>0</v>
      </c>
      <c r="Q78" s="48">
        <f>SUM(Q77)</f>
        <v>9</v>
      </c>
      <c r="R78" s="48">
        <f>SUM(R77)</f>
        <v>0</v>
      </c>
    </row>
    <row r="79" spans="1:18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9"/>
    </row>
    <row r="80" spans="1:18" ht="15" customHeight="1">
      <c r="A80" s="65" t="s">
        <v>41</v>
      </c>
      <c r="B80" s="17" t="s">
        <v>42</v>
      </c>
      <c r="C80" s="36">
        <v>0</v>
      </c>
      <c r="D80" s="36">
        <v>0</v>
      </c>
      <c r="E80" s="36">
        <v>0</v>
      </c>
      <c r="F80" s="36">
        <v>43</v>
      </c>
      <c r="G80" s="36">
        <v>34</v>
      </c>
      <c r="H80" s="16">
        <f>SUM(D80:G80)</f>
        <v>77</v>
      </c>
      <c r="I80" s="36">
        <f t="shared" si="20"/>
        <v>0</v>
      </c>
      <c r="J80" s="36">
        <f t="shared" si="14"/>
        <v>0</v>
      </c>
      <c r="K80" s="36">
        <f t="shared" ref="K80:K84" si="25">F80*3</f>
        <v>129</v>
      </c>
      <c r="L80" s="36">
        <f t="shared" ref="L80:L84" si="26">G80*4</f>
        <v>136</v>
      </c>
      <c r="M80" s="40">
        <f t="shared" si="23"/>
        <v>265</v>
      </c>
      <c r="N80" s="27">
        <f t="shared" si="24"/>
        <v>3.4415584415584415</v>
      </c>
      <c r="O80" s="56">
        <f>SQRT((((1-N84)^2)*D84+((2-N84)^2)*E84+((3-N84)^2)*F84+((4-N84)^2)*G84)/H84)</f>
        <v>0.83293792558220792</v>
      </c>
      <c r="P80" s="41">
        <v>0</v>
      </c>
      <c r="Q80" s="42">
        <v>0</v>
      </c>
      <c r="R80" s="41">
        <v>0</v>
      </c>
    </row>
    <row r="81" spans="1:18" ht="15" customHeight="1">
      <c r="A81" s="65"/>
      <c r="B81" s="3" t="s">
        <v>43</v>
      </c>
      <c r="C81" s="36">
        <v>3</v>
      </c>
      <c r="D81" s="36">
        <v>25</v>
      </c>
      <c r="E81" s="36">
        <v>61</v>
      </c>
      <c r="F81" s="36">
        <v>176</v>
      </c>
      <c r="G81" s="36">
        <v>162</v>
      </c>
      <c r="H81" s="16">
        <f>SUM(D81:G81)</f>
        <v>424</v>
      </c>
      <c r="I81" s="36">
        <f t="shared" si="20"/>
        <v>25</v>
      </c>
      <c r="J81" s="36">
        <f t="shared" si="14"/>
        <v>122</v>
      </c>
      <c r="K81" s="36">
        <f t="shared" si="25"/>
        <v>528</v>
      </c>
      <c r="L81" s="36">
        <f t="shared" si="26"/>
        <v>648</v>
      </c>
      <c r="M81" s="40">
        <f t="shared" si="23"/>
        <v>1323</v>
      </c>
      <c r="N81" s="27">
        <f t="shared" si="24"/>
        <v>3.1202830188679247</v>
      </c>
      <c r="O81" s="56"/>
      <c r="P81" s="41">
        <v>0</v>
      </c>
      <c r="Q81" s="42">
        <v>6</v>
      </c>
      <c r="R81" s="41">
        <v>0</v>
      </c>
    </row>
    <row r="82" spans="1:18" ht="15" customHeight="1">
      <c r="A82" s="65"/>
      <c r="B82" s="3" t="s">
        <v>44</v>
      </c>
      <c r="C82" s="36">
        <v>9</v>
      </c>
      <c r="D82" s="36">
        <v>12</v>
      </c>
      <c r="E82" s="36">
        <v>9</v>
      </c>
      <c r="F82" s="36">
        <v>62</v>
      </c>
      <c r="G82" s="36">
        <v>76</v>
      </c>
      <c r="H82" s="16">
        <f>SUM(D82:G82)</f>
        <v>159</v>
      </c>
      <c r="I82" s="36">
        <f t="shared" si="20"/>
        <v>12</v>
      </c>
      <c r="J82" s="36">
        <f t="shared" si="14"/>
        <v>18</v>
      </c>
      <c r="K82" s="36">
        <f t="shared" si="25"/>
        <v>186</v>
      </c>
      <c r="L82" s="36">
        <f t="shared" si="26"/>
        <v>304</v>
      </c>
      <c r="M82" s="40">
        <f t="shared" si="23"/>
        <v>520</v>
      </c>
      <c r="N82" s="27">
        <f t="shared" si="24"/>
        <v>3.2704402515723272</v>
      </c>
      <c r="O82" s="56"/>
      <c r="P82" s="41">
        <v>1</v>
      </c>
      <c r="Q82" s="42">
        <v>3</v>
      </c>
      <c r="R82" s="41">
        <v>1</v>
      </c>
    </row>
    <row r="83" spans="1:18" ht="15" customHeight="1">
      <c r="A83" s="65"/>
      <c r="B83" s="3" t="s">
        <v>45</v>
      </c>
      <c r="C83" s="36">
        <v>7</v>
      </c>
      <c r="D83" s="36">
        <v>12</v>
      </c>
      <c r="E83" s="36">
        <v>23</v>
      </c>
      <c r="F83" s="36">
        <v>104</v>
      </c>
      <c r="G83" s="36">
        <v>113</v>
      </c>
      <c r="H83" s="16">
        <f>SUM(D83:G83)</f>
        <v>252</v>
      </c>
      <c r="I83" s="36">
        <f t="shared" si="20"/>
        <v>12</v>
      </c>
      <c r="J83" s="36">
        <f t="shared" si="14"/>
        <v>46</v>
      </c>
      <c r="K83" s="36">
        <f t="shared" si="25"/>
        <v>312</v>
      </c>
      <c r="L83" s="36">
        <f t="shared" si="26"/>
        <v>452</v>
      </c>
      <c r="M83" s="40">
        <f t="shared" si="23"/>
        <v>822</v>
      </c>
      <c r="N83" s="27">
        <f t="shared" si="24"/>
        <v>3.2619047619047619</v>
      </c>
      <c r="O83" s="56"/>
      <c r="P83" s="41">
        <v>0</v>
      </c>
      <c r="Q83" s="42">
        <v>2</v>
      </c>
      <c r="R83" s="41">
        <v>0</v>
      </c>
    </row>
    <row r="84" spans="1:18">
      <c r="A84" s="65"/>
      <c r="B84" s="13" t="s">
        <v>148</v>
      </c>
      <c r="C84" s="15">
        <f>SUM(C80:C83)</f>
        <v>19</v>
      </c>
      <c r="D84" s="15">
        <f>SUM(D80:D83)</f>
        <v>49</v>
      </c>
      <c r="E84" s="15">
        <f>SUM(E80:E83)</f>
        <v>93</v>
      </c>
      <c r="F84" s="15">
        <f>SUM(F80:F83)</f>
        <v>385</v>
      </c>
      <c r="G84" s="15">
        <f>SUM(G80:G83)</f>
        <v>385</v>
      </c>
      <c r="H84" s="15">
        <f>SUM(D84:G84)</f>
        <v>912</v>
      </c>
      <c r="I84" s="37">
        <f t="shared" si="20"/>
        <v>49</v>
      </c>
      <c r="J84" s="37">
        <f t="shared" si="14"/>
        <v>186</v>
      </c>
      <c r="K84" s="37">
        <f t="shared" si="25"/>
        <v>1155</v>
      </c>
      <c r="L84" s="37">
        <f t="shared" si="26"/>
        <v>1540</v>
      </c>
      <c r="M84" s="29">
        <f t="shared" si="23"/>
        <v>2930</v>
      </c>
      <c r="N84" s="26">
        <f t="shared" si="24"/>
        <v>3.2127192982456139</v>
      </c>
      <c r="O84" s="56"/>
      <c r="P84" s="48">
        <f>SUM(P80:P83)</f>
        <v>1</v>
      </c>
      <c r="Q84" s="48">
        <f>SUM(Q80:Q83)</f>
        <v>11</v>
      </c>
      <c r="R84" s="48">
        <f>SUM(R80:R83)</f>
        <v>1</v>
      </c>
    </row>
    <row r="85" spans="1:18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</row>
    <row r="86" spans="1:18" ht="15" customHeight="1">
      <c r="A86" s="66" t="s">
        <v>47</v>
      </c>
      <c r="B86" s="3" t="s">
        <v>48</v>
      </c>
      <c r="C86" s="36">
        <v>7</v>
      </c>
      <c r="D86" s="36">
        <v>0</v>
      </c>
      <c r="E86" s="36">
        <v>2</v>
      </c>
      <c r="F86" s="36">
        <v>61</v>
      </c>
      <c r="G86" s="36">
        <v>105</v>
      </c>
      <c r="H86" s="16">
        <f>SUM(D86:G86)</f>
        <v>168</v>
      </c>
      <c r="I86" s="36">
        <f t="shared" si="20"/>
        <v>0</v>
      </c>
      <c r="J86" s="36">
        <f t="shared" si="14"/>
        <v>4</v>
      </c>
      <c r="K86" s="36">
        <f t="shared" ref="K86:K89" si="27">F86*3</f>
        <v>183</v>
      </c>
      <c r="L86" s="36">
        <f t="shared" ref="L86:L89" si="28">G86*4</f>
        <v>420</v>
      </c>
      <c r="M86" s="40">
        <f t="shared" si="23"/>
        <v>607</v>
      </c>
      <c r="N86" s="27">
        <f t="shared" si="24"/>
        <v>3.6130952380952381</v>
      </c>
      <c r="O86" s="56">
        <f>SQRT((((1-N89)^2)*D89+((2-N89)^2)*E89+((3-N89)^2)*F89+((4-N89)^2)*G89)/H89)</f>
        <v>0.73393782850048117</v>
      </c>
      <c r="P86" s="41">
        <v>3</v>
      </c>
      <c r="Q86" s="42">
        <v>3</v>
      </c>
      <c r="R86" s="41">
        <v>0</v>
      </c>
    </row>
    <row r="87" spans="1:18" ht="15" customHeight="1">
      <c r="A87" s="66"/>
      <c r="B87" s="3" t="s">
        <v>49</v>
      </c>
      <c r="C87" s="36">
        <v>87</v>
      </c>
      <c r="D87" s="36">
        <v>9</v>
      </c>
      <c r="E87" s="36">
        <v>30</v>
      </c>
      <c r="F87" s="36">
        <v>140</v>
      </c>
      <c r="G87" s="36">
        <v>231</v>
      </c>
      <c r="H87" s="16">
        <f>SUM(D87:G87)</f>
        <v>410</v>
      </c>
      <c r="I87" s="36">
        <f t="shared" si="20"/>
        <v>9</v>
      </c>
      <c r="J87" s="36">
        <f t="shared" si="14"/>
        <v>60</v>
      </c>
      <c r="K87" s="36">
        <f t="shared" si="27"/>
        <v>420</v>
      </c>
      <c r="L87" s="36">
        <f t="shared" si="28"/>
        <v>924</v>
      </c>
      <c r="M87" s="40">
        <f t="shared" si="23"/>
        <v>1413</v>
      </c>
      <c r="N87" s="27">
        <f t="shared" si="24"/>
        <v>3.4463414634146341</v>
      </c>
      <c r="O87" s="56"/>
      <c r="P87" s="41">
        <v>3</v>
      </c>
      <c r="Q87" s="42">
        <v>10</v>
      </c>
      <c r="R87" s="41">
        <v>1</v>
      </c>
    </row>
    <row r="88" spans="1:18" ht="15" customHeight="1">
      <c r="A88" s="66"/>
      <c r="B88" s="3" t="s">
        <v>50</v>
      </c>
      <c r="C88" s="36">
        <v>7</v>
      </c>
      <c r="D88" s="36">
        <v>14</v>
      </c>
      <c r="E88" s="36">
        <v>43</v>
      </c>
      <c r="F88" s="36">
        <v>170</v>
      </c>
      <c r="G88" s="36">
        <v>144</v>
      </c>
      <c r="H88" s="16">
        <f>SUM(D88:G88)</f>
        <v>371</v>
      </c>
      <c r="I88" s="36">
        <f t="shared" si="20"/>
        <v>14</v>
      </c>
      <c r="J88" s="36">
        <f t="shared" si="14"/>
        <v>86</v>
      </c>
      <c r="K88" s="36">
        <f t="shared" si="27"/>
        <v>510</v>
      </c>
      <c r="L88" s="36">
        <f t="shared" si="28"/>
        <v>576</v>
      </c>
      <c r="M88" s="40">
        <f t="shared" si="23"/>
        <v>1186</v>
      </c>
      <c r="N88" s="27">
        <f t="shared" si="24"/>
        <v>3.1967654986522911</v>
      </c>
      <c r="O88" s="56"/>
      <c r="P88" s="41">
        <v>1</v>
      </c>
      <c r="Q88" s="42">
        <v>0</v>
      </c>
      <c r="R88" s="41">
        <v>8</v>
      </c>
    </row>
    <row r="89" spans="1:18">
      <c r="A89" s="66"/>
      <c r="B89" s="13" t="s">
        <v>148</v>
      </c>
      <c r="C89" s="15">
        <f>SUM(C86:C88)</f>
        <v>101</v>
      </c>
      <c r="D89" s="15">
        <f>SUM(D86:D88)</f>
        <v>23</v>
      </c>
      <c r="E89" s="15">
        <f>SUM(E86:E88)</f>
        <v>75</v>
      </c>
      <c r="F89" s="15">
        <f>SUM(F86:F88)</f>
        <v>371</v>
      </c>
      <c r="G89" s="15">
        <f>SUM(G86:G88)</f>
        <v>480</v>
      </c>
      <c r="H89" s="15">
        <f>SUM(D89:G89)</f>
        <v>949</v>
      </c>
      <c r="I89" s="37">
        <f t="shared" si="20"/>
        <v>23</v>
      </c>
      <c r="J89" s="37">
        <f t="shared" si="14"/>
        <v>150</v>
      </c>
      <c r="K89" s="37">
        <f t="shared" si="27"/>
        <v>1113</v>
      </c>
      <c r="L89" s="37">
        <f t="shared" si="28"/>
        <v>1920</v>
      </c>
      <c r="M89" s="29">
        <f t="shared" si="23"/>
        <v>3206</v>
      </c>
      <c r="N89" s="26">
        <f t="shared" si="24"/>
        <v>3.3782929399367756</v>
      </c>
      <c r="O89" s="56"/>
      <c r="P89" s="48">
        <f>SUM(P86:P88)</f>
        <v>7</v>
      </c>
      <c r="Q89" s="48">
        <f>SUM(Q86:Q88)</f>
        <v>13</v>
      </c>
      <c r="R89" s="48">
        <f>SUM(R86:R88)</f>
        <v>9</v>
      </c>
    </row>
    <row r="90" spans="1:18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5"/>
    </row>
    <row r="91" spans="1:18" ht="15" customHeight="1">
      <c r="A91" s="65" t="s">
        <v>51</v>
      </c>
      <c r="B91" s="3" t="s">
        <v>52</v>
      </c>
      <c r="C91" s="36">
        <v>3</v>
      </c>
      <c r="D91" s="36">
        <v>1</v>
      </c>
      <c r="E91" s="36">
        <v>6</v>
      </c>
      <c r="F91" s="36">
        <v>30</v>
      </c>
      <c r="G91" s="36">
        <v>58</v>
      </c>
      <c r="H91" s="11">
        <f t="shared" ref="H91:H96" si="29">SUM(D91:G91)</f>
        <v>95</v>
      </c>
      <c r="I91" s="36">
        <f t="shared" si="20"/>
        <v>1</v>
      </c>
      <c r="J91" s="36">
        <f t="shared" si="14"/>
        <v>12</v>
      </c>
      <c r="K91" s="36">
        <f t="shared" ref="K91:K96" si="30">F91*3</f>
        <v>90</v>
      </c>
      <c r="L91" s="36">
        <f t="shared" ref="L91:L96" si="31">G91*4</f>
        <v>232</v>
      </c>
      <c r="M91" s="40">
        <f t="shared" si="23"/>
        <v>335</v>
      </c>
      <c r="N91" s="27">
        <f t="shared" si="24"/>
        <v>3.5263157894736841</v>
      </c>
      <c r="O91" s="56">
        <f>SQRT((((1-N96)^2)*D96+((2-N96)^2)*E96+((3-N96)^2)*F96+((4-N96)^2)*G96)/H96)</f>
        <v>0.61191256060321197</v>
      </c>
      <c r="P91" s="41">
        <v>2</v>
      </c>
      <c r="Q91" s="42">
        <v>0</v>
      </c>
      <c r="R91" s="41">
        <v>0</v>
      </c>
    </row>
    <row r="92" spans="1:18" ht="15" customHeight="1">
      <c r="A92" s="65"/>
      <c r="B92" s="3" t="s">
        <v>55</v>
      </c>
      <c r="C92" s="36">
        <v>0</v>
      </c>
      <c r="D92" s="36">
        <v>4</v>
      </c>
      <c r="E92" s="36">
        <v>18</v>
      </c>
      <c r="F92" s="36">
        <v>92</v>
      </c>
      <c r="G92" s="36">
        <v>278</v>
      </c>
      <c r="H92" s="11">
        <f t="shared" si="29"/>
        <v>392</v>
      </c>
      <c r="I92" s="36">
        <f t="shared" si="20"/>
        <v>4</v>
      </c>
      <c r="J92" s="36">
        <f t="shared" si="14"/>
        <v>36</v>
      </c>
      <c r="K92" s="36">
        <f t="shared" si="30"/>
        <v>276</v>
      </c>
      <c r="L92" s="36">
        <f t="shared" si="31"/>
        <v>1112</v>
      </c>
      <c r="M92" s="40">
        <f t="shared" si="23"/>
        <v>1428</v>
      </c>
      <c r="N92" s="27">
        <f t="shared" si="24"/>
        <v>3.6428571428571428</v>
      </c>
      <c r="O92" s="56"/>
      <c r="P92" s="41">
        <v>4</v>
      </c>
      <c r="Q92" s="42">
        <v>9</v>
      </c>
      <c r="R92" s="41">
        <v>0</v>
      </c>
    </row>
    <row r="93" spans="1:18" ht="15" customHeight="1">
      <c r="A93" s="65"/>
      <c r="B93" s="3" t="s">
        <v>53</v>
      </c>
      <c r="C93" s="36">
        <v>2</v>
      </c>
      <c r="D93" s="36">
        <v>0</v>
      </c>
      <c r="E93" s="36">
        <v>5</v>
      </c>
      <c r="F93" s="36">
        <v>26</v>
      </c>
      <c r="G93" s="36">
        <v>44</v>
      </c>
      <c r="H93" s="11">
        <f t="shared" si="29"/>
        <v>75</v>
      </c>
      <c r="I93" s="36">
        <f t="shared" si="20"/>
        <v>0</v>
      </c>
      <c r="J93" s="36">
        <f t="shared" si="14"/>
        <v>10</v>
      </c>
      <c r="K93" s="36">
        <f t="shared" si="30"/>
        <v>78</v>
      </c>
      <c r="L93" s="36">
        <f t="shared" si="31"/>
        <v>176</v>
      </c>
      <c r="M93" s="40">
        <f t="shared" si="23"/>
        <v>264</v>
      </c>
      <c r="N93" s="27">
        <f t="shared" si="24"/>
        <v>3.52</v>
      </c>
      <c r="O93" s="56"/>
      <c r="P93" s="41">
        <v>1</v>
      </c>
      <c r="Q93" s="42">
        <v>0</v>
      </c>
      <c r="R93" s="41">
        <v>0</v>
      </c>
    </row>
    <row r="94" spans="1:18" ht="17.25" customHeight="1">
      <c r="A94" s="65"/>
      <c r="B94" s="3" t="s">
        <v>54</v>
      </c>
      <c r="C94" s="36">
        <v>0</v>
      </c>
      <c r="D94" s="36">
        <v>2</v>
      </c>
      <c r="E94" s="36">
        <v>11</v>
      </c>
      <c r="F94" s="36">
        <v>55</v>
      </c>
      <c r="G94" s="36">
        <v>86</v>
      </c>
      <c r="H94" s="11">
        <f t="shared" si="29"/>
        <v>154</v>
      </c>
      <c r="I94" s="36">
        <f t="shared" si="20"/>
        <v>2</v>
      </c>
      <c r="J94" s="36">
        <f t="shared" si="14"/>
        <v>22</v>
      </c>
      <c r="K94" s="36">
        <f t="shared" si="30"/>
        <v>165</v>
      </c>
      <c r="L94" s="36">
        <f t="shared" si="31"/>
        <v>344</v>
      </c>
      <c r="M94" s="40">
        <f t="shared" si="23"/>
        <v>533</v>
      </c>
      <c r="N94" s="27">
        <f t="shared" si="24"/>
        <v>3.4610389610389611</v>
      </c>
      <c r="O94" s="56"/>
      <c r="P94" s="41">
        <v>3</v>
      </c>
      <c r="Q94" s="42">
        <v>6</v>
      </c>
      <c r="R94" s="41">
        <v>0</v>
      </c>
    </row>
    <row r="95" spans="1:18" ht="15" customHeight="1">
      <c r="A95" s="65"/>
      <c r="B95" s="3" t="s">
        <v>56</v>
      </c>
      <c r="C95" s="36">
        <v>2</v>
      </c>
      <c r="D95" s="36">
        <v>0</v>
      </c>
      <c r="E95" s="36">
        <v>2</v>
      </c>
      <c r="F95" s="36">
        <v>26</v>
      </c>
      <c r="G95" s="36">
        <v>152</v>
      </c>
      <c r="H95" s="11">
        <f t="shared" si="29"/>
        <v>180</v>
      </c>
      <c r="I95" s="36">
        <f t="shared" si="20"/>
        <v>0</v>
      </c>
      <c r="J95" s="36">
        <f t="shared" si="14"/>
        <v>4</v>
      </c>
      <c r="K95" s="36">
        <f t="shared" si="30"/>
        <v>78</v>
      </c>
      <c r="L95" s="36">
        <f t="shared" si="31"/>
        <v>608</v>
      </c>
      <c r="M95" s="40">
        <f t="shared" si="23"/>
        <v>690</v>
      </c>
      <c r="N95" s="27">
        <f t="shared" si="24"/>
        <v>3.8333333333333335</v>
      </c>
      <c r="O95" s="56"/>
      <c r="P95" s="41">
        <v>0</v>
      </c>
      <c r="Q95" s="42">
        <v>1</v>
      </c>
      <c r="R95" s="41">
        <v>2</v>
      </c>
    </row>
    <row r="96" spans="1:18">
      <c r="A96" s="65"/>
      <c r="B96" s="13" t="s">
        <v>148</v>
      </c>
      <c r="C96" s="15">
        <f>SUM(C91:C95)</f>
        <v>7</v>
      </c>
      <c r="D96" s="15">
        <f>SUM(D91:D95)</f>
        <v>7</v>
      </c>
      <c r="E96" s="15">
        <f>SUM(E91:E95)</f>
        <v>42</v>
      </c>
      <c r="F96" s="15">
        <f>SUM(F91:F95)</f>
        <v>229</v>
      </c>
      <c r="G96" s="15">
        <f>SUM(G91:G95)</f>
        <v>618</v>
      </c>
      <c r="H96" s="15">
        <f t="shared" si="29"/>
        <v>896</v>
      </c>
      <c r="I96" s="37">
        <f t="shared" si="20"/>
        <v>7</v>
      </c>
      <c r="J96" s="37">
        <f t="shared" si="14"/>
        <v>84</v>
      </c>
      <c r="K96" s="37">
        <f t="shared" si="30"/>
        <v>687</v>
      </c>
      <c r="L96" s="37">
        <f t="shared" si="31"/>
        <v>2472</v>
      </c>
      <c r="M96" s="29">
        <f t="shared" si="23"/>
        <v>3250</v>
      </c>
      <c r="N96" s="26">
        <f t="shared" si="24"/>
        <v>3.6272321428571428</v>
      </c>
      <c r="O96" s="56"/>
      <c r="P96" s="48">
        <f>SUM(P91:P95)</f>
        <v>10</v>
      </c>
      <c r="Q96" s="48">
        <f>SUM(Q91:Q95)</f>
        <v>16</v>
      </c>
      <c r="R96" s="48">
        <f>SUM(R91:R95)</f>
        <v>2</v>
      </c>
    </row>
    <row r="97" spans="1:18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5"/>
    </row>
    <row r="98" spans="1:18" ht="15" customHeight="1">
      <c r="A98" s="66" t="s">
        <v>57</v>
      </c>
      <c r="B98" s="3" t="s">
        <v>58</v>
      </c>
      <c r="C98" s="36">
        <v>2</v>
      </c>
      <c r="D98" s="36">
        <v>7</v>
      </c>
      <c r="E98" s="36">
        <v>31</v>
      </c>
      <c r="F98" s="36">
        <v>121</v>
      </c>
      <c r="G98" s="36">
        <v>119</v>
      </c>
      <c r="H98" s="16">
        <f t="shared" ref="H98:H103" si="32">SUM(D98:G98)</f>
        <v>278</v>
      </c>
      <c r="I98" s="36">
        <f t="shared" si="20"/>
        <v>7</v>
      </c>
      <c r="J98" s="36">
        <f t="shared" si="14"/>
        <v>62</v>
      </c>
      <c r="K98" s="36">
        <f t="shared" ref="K98:K103" si="33">F98*3</f>
        <v>363</v>
      </c>
      <c r="L98" s="36">
        <f t="shared" ref="L98:L103" si="34">G98*4</f>
        <v>476</v>
      </c>
      <c r="M98" s="40">
        <f t="shared" si="23"/>
        <v>908</v>
      </c>
      <c r="N98" s="27">
        <f t="shared" si="24"/>
        <v>3.2661870503597124</v>
      </c>
      <c r="O98" s="56">
        <f>SQRT((((1-N103)^2)*D103+((2-N103)^2)*E103+((3-N103)^2)*F103+((4-N103)^2)*G103)/H103)</f>
        <v>0.73471717204202025</v>
      </c>
      <c r="P98" s="41">
        <v>0</v>
      </c>
      <c r="Q98" s="42">
        <v>4</v>
      </c>
      <c r="R98" s="41">
        <v>0</v>
      </c>
    </row>
    <row r="99" spans="1:18" ht="15" customHeight="1">
      <c r="A99" s="66"/>
      <c r="B99" s="3" t="s">
        <v>59</v>
      </c>
      <c r="C99" s="36">
        <v>2</v>
      </c>
      <c r="D99" s="36">
        <v>4</v>
      </c>
      <c r="E99" s="36">
        <v>20</v>
      </c>
      <c r="F99" s="36">
        <v>69</v>
      </c>
      <c r="G99" s="36">
        <v>59</v>
      </c>
      <c r="H99" s="16">
        <f t="shared" si="32"/>
        <v>152</v>
      </c>
      <c r="I99" s="36">
        <f t="shared" si="20"/>
        <v>4</v>
      </c>
      <c r="J99" s="36">
        <f t="shared" si="14"/>
        <v>40</v>
      </c>
      <c r="K99" s="36">
        <f t="shared" si="33"/>
        <v>207</v>
      </c>
      <c r="L99" s="36">
        <f t="shared" si="34"/>
        <v>236</v>
      </c>
      <c r="M99" s="40">
        <f t="shared" si="23"/>
        <v>487</v>
      </c>
      <c r="N99" s="27">
        <f t="shared" si="24"/>
        <v>3.2039473684210527</v>
      </c>
      <c r="O99" s="56"/>
      <c r="P99" s="41">
        <v>1</v>
      </c>
      <c r="Q99" s="42">
        <v>1</v>
      </c>
      <c r="R99" s="41">
        <v>1</v>
      </c>
    </row>
    <row r="100" spans="1:18" ht="15" customHeight="1">
      <c r="A100" s="66"/>
      <c r="B100" s="3" t="s">
        <v>60</v>
      </c>
      <c r="C100" s="36">
        <v>7</v>
      </c>
      <c r="D100" s="36">
        <v>0</v>
      </c>
      <c r="E100" s="36">
        <v>5</v>
      </c>
      <c r="F100" s="36">
        <v>15</v>
      </c>
      <c r="G100" s="36">
        <v>36</v>
      </c>
      <c r="H100" s="16">
        <f t="shared" si="32"/>
        <v>56</v>
      </c>
      <c r="I100" s="36">
        <f t="shared" si="20"/>
        <v>0</v>
      </c>
      <c r="J100" s="36">
        <f t="shared" si="14"/>
        <v>10</v>
      </c>
      <c r="K100" s="36">
        <f t="shared" si="33"/>
        <v>45</v>
      </c>
      <c r="L100" s="36">
        <f t="shared" si="34"/>
        <v>144</v>
      </c>
      <c r="M100" s="40">
        <f t="shared" si="23"/>
        <v>199</v>
      </c>
      <c r="N100" s="27">
        <f t="shared" si="24"/>
        <v>3.5535714285714284</v>
      </c>
      <c r="O100" s="56"/>
      <c r="P100" s="41">
        <v>0</v>
      </c>
      <c r="Q100" s="42">
        <v>0</v>
      </c>
      <c r="R100" s="41">
        <v>0</v>
      </c>
    </row>
    <row r="101" spans="1:18" ht="15" customHeight="1">
      <c r="A101" s="66"/>
      <c r="B101" s="3" t="s">
        <v>61</v>
      </c>
      <c r="C101" s="36">
        <v>2</v>
      </c>
      <c r="D101" s="36">
        <v>0</v>
      </c>
      <c r="E101" s="36">
        <v>0</v>
      </c>
      <c r="F101" s="36">
        <v>64</v>
      </c>
      <c r="G101" s="36">
        <v>67</v>
      </c>
      <c r="H101" s="16">
        <f t="shared" si="32"/>
        <v>131</v>
      </c>
      <c r="I101" s="36">
        <f t="shared" si="20"/>
        <v>0</v>
      </c>
      <c r="J101" s="36">
        <f t="shared" si="14"/>
        <v>0</v>
      </c>
      <c r="K101" s="36">
        <f t="shared" si="33"/>
        <v>192</v>
      </c>
      <c r="L101" s="36">
        <f t="shared" si="34"/>
        <v>268</v>
      </c>
      <c r="M101" s="40">
        <f t="shared" si="23"/>
        <v>460</v>
      </c>
      <c r="N101" s="27">
        <f t="shared" si="24"/>
        <v>3.5114503816793894</v>
      </c>
      <c r="O101" s="56"/>
      <c r="P101" s="41">
        <v>0</v>
      </c>
      <c r="Q101" s="42">
        <v>1</v>
      </c>
      <c r="R101" s="41">
        <v>0</v>
      </c>
    </row>
    <row r="102" spans="1:18" ht="15" customHeight="1">
      <c r="A102" s="66"/>
      <c r="B102" s="3" t="s">
        <v>62</v>
      </c>
      <c r="C102" s="36">
        <v>77</v>
      </c>
      <c r="D102" s="36">
        <v>1</v>
      </c>
      <c r="E102" s="36">
        <v>53</v>
      </c>
      <c r="F102" s="36">
        <v>91</v>
      </c>
      <c r="G102" s="36">
        <v>23</v>
      </c>
      <c r="H102" s="16">
        <f t="shared" si="32"/>
        <v>168</v>
      </c>
      <c r="I102" s="36">
        <f t="shared" si="20"/>
        <v>1</v>
      </c>
      <c r="J102" s="36">
        <f t="shared" si="14"/>
        <v>106</v>
      </c>
      <c r="K102" s="36">
        <f t="shared" si="33"/>
        <v>273</v>
      </c>
      <c r="L102" s="36">
        <f t="shared" si="34"/>
        <v>92</v>
      </c>
      <c r="M102" s="40">
        <f t="shared" si="23"/>
        <v>472</v>
      </c>
      <c r="N102" s="27">
        <f t="shared" si="24"/>
        <v>2.8095238095238093</v>
      </c>
      <c r="O102" s="56"/>
      <c r="P102" s="41">
        <v>0</v>
      </c>
      <c r="Q102" s="42">
        <v>0</v>
      </c>
      <c r="R102" s="41">
        <v>0</v>
      </c>
    </row>
    <row r="103" spans="1:18">
      <c r="A103" s="66"/>
      <c r="B103" s="13" t="s">
        <v>148</v>
      </c>
      <c r="C103" s="15">
        <f>SUM(C98:C102)</f>
        <v>90</v>
      </c>
      <c r="D103" s="15">
        <f>SUM(D98:D102)</f>
        <v>12</v>
      </c>
      <c r="E103" s="15">
        <f>SUM(E98:E102)</f>
        <v>109</v>
      </c>
      <c r="F103" s="15">
        <f>SUM(F98:F102)</f>
        <v>360</v>
      </c>
      <c r="G103" s="15">
        <f>SUM(G98:G102)</f>
        <v>304</v>
      </c>
      <c r="H103" s="15">
        <f t="shared" si="32"/>
        <v>785</v>
      </c>
      <c r="I103" s="37">
        <f t="shared" si="20"/>
        <v>12</v>
      </c>
      <c r="J103" s="37">
        <f t="shared" si="14"/>
        <v>218</v>
      </c>
      <c r="K103" s="37">
        <f t="shared" si="33"/>
        <v>1080</v>
      </c>
      <c r="L103" s="37">
        <f t="shared" si="34"/>
        <v>1216</v>
      </c>
      <c r="M103" s="29">
        <f t="shared" si="23"/>
        <v>2526</v>
      </c>
      <c r="N103" s="26">
        <f t="shared" si="24"/>
        <v>3.2178343949044588</v>
      </c>
      <c r="O103" s="56"/>
      <c r="P103" s="48">
        <f>SUM(P98:P102)</f>
        <v>1</v>
      </c>
      <c r="Q103" s="48">
        <f>SUM(Q98:Q102)</f>
        <v>6</v>
      </c>
      <c r="R103" s="48">
        <f>SUM(R98:R102)</f>
        <v>1</v>
      </c>
    </row>
    <row r="104" spans="1:18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</row>
    <row r="105" spans="1:18" ht="24" customHeight="1">
      <c r="A105" s="65" t="s">
        <v>115</v>
      </c>
      <c r="B105" s="4" t="s">
        <v>116</v>
      </c>
      <c r="C105" s="36">
        <v>0</v>
      </c>
      <c r="D105" s="36">
        <v>0</v>
      </c>
      <c r="E105" s="36">
        <v>5</v>
      </c>
      <c r="F105" s="36">
        <v>33</v>
      </c>
      <c r="G105" s="36">
        <v>60</v>
      </c>
      <c r="H105" s="16">
        <f>SUM(D105:G105)</f>
        <v>98</v>
      </c>
      <c r="I105" s="36">
        <f t="shared" si="20"/>
        <v>0</v>
      </c>
      <c r="J105" s="36">
        <f t="shared" si="14"/>
        <v>10</v>
      </c>
      <c r="K105" s="36">
        <f t="shared" ref="K105:K107" si="35">F105*3</f>
        <v>99</v>
      </c>
      <c r="L105" s="36">
        <f t="shared" ref="L105:L107" si="36">G105*4</f>
        <v>240</v>
      </c>
      <c r="M105" s="40">
        <f t="shared" si="23"/>
        <v>349</v>
      </c>
      <c r="N105" s="27">
        <f t="shared" si="24"/>
        <v>3.5612244897959182</v>
      </c>
      <c r="O105" s="56">
        <f>SQRT((((1-N107)^2)*D107+((2-N107)^2)*E107+((3-N107)^2)*F107+((4-N107)^2)*G107)/H107)</f>
        <v>0.59735313959883574</v>
      </c>
      <c r="P105" s="41">
        <v>0</v>
      </c>
      <c r="Q105" s="42">
        <v>0</v>
      </c>
      <c r="R105" s="41">
        <v>0</v>
      </c>
    </row>
    <row r="106" spans="1:18" ht="17.25" customHeight="1">
      <c r="A106" s="65"/>
      <c r="B106" s="4" t="s">
        <v>117</v>
      </c>
      <c r="C106" s="36">
        <v>10</v>
      </c>
      <c r="D106" s="36">
        <v>1</v>
      </c>
      <c r="E106" s="36">
        <v>8</v>
      </c>
      <c r="F106" s="36">
        <v>80</v>
      </c>
      <c r="G106" s="36">
        <v>111</v>
      </c>
      <c r="H106" s="16">
        <f>SUM(D106:G106)</f>
        <v>200</v>
      </c>
      <c r="I106" s="36">
        <f t="shared" si="20"/>
        <v>1</v>
      </c>
      <c r="J106" s="36">
        <f t="shared" ref="J106:J169" si="37">E106*2</f>
        <v>16</v>
      </c>
      <c r="K106" s="36">
        <f t="shared" si="35"/>
        <v>240</v>
      </c>
      <c r="L106" s="36">
        <f t="shared" si="36"/>
        <v>444</v>
      </c>
      <c r="M106" s="40">
        <f t="shared" si="23"/>
        <v>701</v>
      </c>
      <c r="N106" s="27">
        <f t="shared" si="24"/>
        <v>3.5049999999999999</v>
      </c>
      <c r="O106" s="56"/>
      <c r="P106" s="41">
        <v>0</v>
      </c>
      <c r="Q106" s="42">
        <v>2</v>
      </c>
      <c r="R106" s="41">
        <v>0</v>
      </c>
    </row>
    <row r="107" spans="1:18">
      <c r="A107" s="65"/>
      <c r="B107" s="13" t="s">
        <v>148</v>
      </c>
      <c r="C107" s="15">
        <f>SUM(C105:C106)</f>
        <v>10</v>
      </c>
      <c r="D107" s="15">
        <f>SUM(D105:D106)</f>
        <v>1</v>
      </c>
      <c r="E107" s="15">
        <f>SUM(E105:E106)</f>
        <v>13</v>
      </c>
      <c r="F107" s="15">
        <f>SUM(F105:F106)</f>
        <v>113</v>
      </c>
      <c r="G107" s="15">
        <f>SUM(G105:G106)</f>
        <v>171</v>
      </c>
      <c r="H107" s="15">
        <f>SUM(D107:G107)</f>
        <v>298</v>
      </c>
      <c r="I107" s="37">
        <f t="shared" si="20"/>
        <v>1</v>
      </c>
      <c r="J107" s="37">
        <f t="shared" si="37"/>
        <v>26</v>
      </c>
      <c r="K107" s="37">
        <f t="shared" si="35"/>
        <v>339</v>
      </c>
      <c r="L107" s="37">
        <f t="shared" si="36"/>
        <v>684</v>
      </c>
      <c r="M107" s="29">
        <f t="shared" si="23"/>
        <v>1050</v>
      </c>
      <c r="N107" s="26">
        <f t="shared" si="24"/>
        <v>3.523489932885906</v>
      </c>
      <c r="O107" s="56"/>
      <c r="P107" s="48">
        <f>SUM(P105:P106)</f>
        <v>0</v>
      </c>
      <c r="Q107" s="48">
        <f>SUM(Q105:Q106)</f>
        <v>2</v>
      </c>
      <c r="R107" s="48">
        <f>SUM(R105:R106)</f>
        <v>0</v>
      </c>
    </row>
    <row r="108" spans="1:18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</row>
    <row r="109" spans="1:18" ht="18.75" customHeight="1">
      <c r="A109" s="65" t="s">
        <v>113</v>
      </c>
      <c r="B109" s="4" t="s">
        <v>114</v>
      </c>
      <c r="C109" s="36">
        <v>0</v>
      </c>
      <c r="D109" s="36">
        <v>12</v>
      </c>
      <c r="E109" s="36">
        <v>19</v>
      </c>
      <c r="F109" s="36">
        <v>82</v>
      </c>
      <c r="G109" s="36">
        <v>118</v>
      </c>
      <c r="H109" s="11">
        <f>SUM(D109:G109)</f>
        <v>231</v>
      </c>
      <c r="I109" s="36">
        <f t="shared" si="20"/>
        <v>12</v>
      </c>
      <c r="J109" s="36">
        <f t="shared" si="37"/>
        <v>38</v>
      </c>
      <c r="K109" s="36">
        <f t="shared" ref="K109:K112" si="38">F109*3</f>
        <v>246</v>
      </c>
      <c r="L109" s="36">
        <f t="shared" ref="L109:L112" si="39">G109*4</f>
        <v>472</v>
      </c>
      <c r="M109" s="40">
        <f t="shared" si="23"/>
        <v>768</v>
      </c>
      <c r="N109" s="27">
        <f t="shared" si="24"/>
        <v>3.3246753246753249</v>
      </c>
      <c r="O109" s="56">
        <f>SQRT((((1-N112)^2)*D112+((2-N112)^2)*E112+((3-N112)^2)*F112+((4-N112)^2)*G112)/H112)</f>
        <v>0.67618437897379113</v>
      </c>
      <c r="P109" s="41">
        <v>0</v>
      </c>
      <c r="Q109" s="42">
        <v>13</v>
      </c>
      <c r="R109" s="41">
        <v>0</v>
      </c>
    </row>
    <row r="110" spans="1:18" ht="18" customHeight="1">
      <c r="A110" s="65"/>
      <c r="B110" s="4" t="s">
        <v>24</v>
      </c>
      <c r="C110" s="36">
        <v>14</v>
      </c>
      <c r="D110" s="36">
        <v>1</v>
      </c>
      <c r="E110" s="36">
        <v>9</v>
      </c>
      <c r="F110" s="36">
        <v>102</v>
      </c>
      <c r="G110" s="36">
        <v>126</v>
      </c>
      <c r="H110" s="11">
        <f>SUM(D110:G110)</f>
        <v>238</v>
      </c>
      <c r="I110" s="36">
        <f t="shared" si="20"/>
        <v>1</v>
      </c>
      <c r="J110" s="36">
        <f t="shared" si="37"/>
        <v>18</v>
      </c>
      <c r="K110" s="36">
        <f t="shared" si="38"/>
        <v>306</v>
      </c>
      <c r="L110" s="36">
        <f t="shared" si="39"/>
        <v>504</v>
      </c>
      <c r="M110" s="40">
        <f t="shared" si="23"/>
        <v>829</v>
      </c>
      <c r="N110" s="27">
        <f t="shared" si="24"/>
        <v>3.4831932773109244</v>
      </c>
      <c r="O110" s="56"/>
      <c r="P110" s="41">
        <v>0</v>
      </c>
      <c r="Q110" s="42">
        <v>0</v>
      </c>
      <c r="R110" s="41">
        <v>0</v>
      </c>
    </row>
    <row r="111" spans="1:18" ht="15" customHeight="1">
      <c r="A111" s="65"/>
      <c r="B111" s="4" t="s">
        <v>23</v>
      </c>
      <c r="C111" s="36">
        <v>0</v>
      </c>
      <c r="D111" s="36">
        <v>0</v>
      </c>
      <c r="E111" s="36">
        <v>5</v>
      </c>
      <c r="F111" s="36">
        <v>74</v>
      </c>
      <c r="G111" s="36">
        <v>145</v>
      </c>
      <c r="H111" s="11">
        <f>SUM(D111:G111)</f>
        <v>224</v>
      </c>
      <c r="I111" s="36">
        <f t="shared" si="20"/>
        <v>0</v>
      </c>
      <c r="J111" s="36">
        <f t="shared" si="37"/>
        <v>10</v>
      </c>
      <c r="K111" s="36">
        <f t="shared" si="38"/>
        <v>222</v>
      </c>
      <c r="L111" s="36">
        <f t="shared" si="39"/>
        <v>580</v>
      </c>
      <c r="M111" s="40">
        <f t="shared" si="23"/>
        <v>812</v>
      </c>
      <c r="N111" s="27">
        <f t="shared" si="24"/>
        <v>3.625</v>
      </c>
      <c r="O111" s="56"/>
      <c r="P111" s="41">
        <v>2</v>
      </c>
      <c r="Q111" s="42">
        <v>6</v>
      </c>
      <c r="R111" s="41">
        <v>0</v>
      </c>
    </row>
    <row r="112" spans="1:18">
      <c r="A112" s="65"/>
      <c r="B112" s="13" t="s">
        <v>148</v>
      </c>
      <c r="C112" s="15">
        <f>SUM(C109:C111)</f>
        <v>14</v>
      </c>
      <c r="D112" s="15">
        <f>SUM(D109:D111)</f>
        <v>13</v>
      </c>
      <c r="E112" s="15">
        <f>SUM(E109:E111)</f>
        <v>33</v>
      </c>
      <c r="F112" s="15">
        <f>SUM(F109:F111)</f>
        <v>258</v>
      </c>
      <c r="G112" s="15">
        <f>SUM(G109:G111)</f>
        <v>389</v>
      </c>
      <c r="H112" s="15">
        <f>SUM(D112:G112)</f>
        <v>693</v>
      </c>
      <c r="I112" s="37">
        <f t="shared" si="20"/>
        <v>13</v>
      </c>
      <c r="J112" s="37">
        <f t="shared" si="37"/>
        <v>66</v>
      </c>
      <c r="K112" s="37">
        <f t="shared" si="38"/>
        <v>774</v>
      </c>
      <c r="L112" s="37">
        <f t="shared" si="39"/>
        <v>1556</v>
      </c>
      <c r="M112" s="29">
        <f t="shared" si="23"/>
        <v>2409</v>
      </c>
      <c r="N112" s="26">
        <f t="shared" si="24"/>
        <v>3.4761904761904763</v>
      </c>
      <c r="O112" s="56"/>
      <c r="P112" s="48">
        <f>SUM(P109:P111)</f>
        <v>2</v>
      </c>
      <c r="Q112" s="48">
        <f>SUM(Q109:Q111)</f>
        <v>19</v>
      </c>
      <c r="R112" s="48">
        <f>SUM(R109:R111)</f>
        <v>0</v>
      </c>
    </row>
    <row r="113" spans="1:18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5"/>
    </row>
    <row r="114" spans="1:18" ht="15" customHeight="1">
      <c r="A114" s="65" t="s">
        <v>108</v>
      </c>
      <c r="B114" s="4" t="s">
        <v>81</v>
      </c>
      <c r="C114" s="36">
        <v>0</v>
      </c>
      <c r="D114" s="36">
        <v>2</v>
      </c>
      <c r="E114" s="36">
        <v>1</v>
      </c>
      <c r="F114" s="36">
        <v>11</v>
      </c>
      <c r="G114" s="36">
        <v>35</v>
      </c>
      <c r="H114" s="16">
        <f t="shared" ref="H114:H121" si="40">SUM(D114:G114)</f>
        <v>49</v>
      </c>
      <c r="I114" s="36">
        <f t="shared" si="20"/>
        <v>2</v>
      </c>
      <c r="J114" s="36">
        <f t="shared" si="37"/>
        <v>2</v>
      </c>
      <c r="K114" s="36">
        <f t="shared" ref="K114:K121" si="41">F114*3</f>
        <v>33</v>
      </c>
      <c r="L114" s="36">
        <f t="shared" ref="L114:L121" si="42">G114*4</f>
        <v>140</v>
      </c>
      <c r="M114" s="40">
        <f t="shared" si="23"/>
        <v>177</v>
      </c>
      <c r="N114" s="27">
        <f t="shared" si="24"/>
        <v>3.6122448979591835</v>
      </c>
      <c r="O114" s="56">
        <f>SQRT((((1-N121)^2)*D121+((2-N121)^2)*E121+((3-N121)^2)*F121+((4-N121)^2)*G121)/H121)</f>
        <v>0.64111120152058609</v>
      </c>
      <c r="P114" s="41">
        <v>0</v>
      </c>
      <c r="Q114" s="42">
        <v>1</v>
      </c>
      <c r="R114" s="41">
        <v>0</v>
      </c>
    </row>
    <row r="115" spans="1:18" ht="15" customHeight="1">
      <c r="A115" s="65"/>
      <c r="B115" s="4" t="s">
        <v>91</v>
      </c>
      <c r="C115" s="36">
        <v>0</v>
      </c>
      <c r="D115" s="36">
        <v>0</v>
      </c>
      <c r="E115" s="36">
        <v>7</v>
      </c>
      <c r="F115" s="36">
        <v>112</v>
      </c>
      <c r="G115" s="36">
        <v>119</v>
      </c>
      <c r="H115" s="16">
        <f t="shared" si="40"/>
        <v>238</v>
      </c>
      <c r="I115" s="36">
        <f t="shared" si="20"/>
        <v>0</v>
      </c>
      <c r="J115" s="36">
        <f t="shared" si="37"/>
        <v>14</v>
      </c>
      <c r="K115" s="36">
        <f t="shared" si="41"/>
        <v>336</v>
      </c>
      <c r="L115" s="36">
        <f t="shared" si="42"/>
        <v>476</v>
      </c>
      <c r="M115" s="40">
        <f t="shared" si="23"/>
        <v>826</v>
      </c>
      <c r="N115" s="27">
        <f t="shared" si="24"/>
        <v>3.4705882352941178</v>
      </c>
      <c r="O115" s="56"/>
      <c r="P115" s="41">
        <v>0</v>
      </c>
      <c r="Q115" s="42">
        <v>0</v>
      </c>
      <c r="R115" s="41">
        <v>0</v>
      </c>
    </row>
    <row r="116" spans="1:18" ht="15" customHeight="1">
      <c r="A116" s="65"/>
      <c r="B116" s="4" t="s">
        <v>77</v>
      </c>
      <c r="C116" s="36">
        <v>7</v>
      </c>
      <c r="D116" s="36">
        <v>0</v>
      </c>
      <c r="E116" s="36">
        <v>4</v>
      </c>
      <c r="F116" s="36">
        <v>68</v>
      </c>
      <c r="G116" s="36">
        <v>96</v>
      </c>
      <c r="H116" s="16">
        <f t="shared" si="40"/>
        <v>168</v>
      </c>
      <c r="I116" s="36">
        <f t="shared" si="20"/>
        <v>0</v>
      </c>
      <c r="J116" s="36">
        <f t="shared" si="37"/>
        <v>8</v>
      </c>
      <c r="K116" s="36">
        <f t="shared" si="41"/>
        <v>204</v>
      </c>
      <c r="L116" s="36">
        <f t="shared" si="42"/>
        <v>384</v>
      </c>
      <c r="M116" s="40">
        <f t="shared" si="23"/>
        <v>596</v>
      </c>
      <c r="N116" s="27">
        <f t="shared" si="24"/>
        <v>3.5476190476190474</v>
      </c>
      <c r="O116" s="56"/>
      <c r="P116" s="41">
        <v>0</v>
      </c>
      <c r="Q116" s="42">
        <v>0</v>
      </c>
      <c r="R116" s="41">
        <v>0</v>
      </c>
    </row>
    <row r="117" spans="1:18" ht="15" customHeight="1">
      <c r="A117" s="65"/>
      <c r="B117" s="4" t="s">
        <v>109</v>
      </c>
      <c r="C117" s="36">
        <v>11</v>
      </c>
      <c r="D117" s="36">
        <v>6</v>
      </c>
      <c r="E117" s="36">
        <v>19</v>
      </c>
      <c r="F117" s="36">
        <v>94</v>
      </c>
      <c r="G117" s="36">
        <v>143</v>
      </c>
      <c r="H117" s="16">
        <f t="shared" si="40"/>
        <v>262</v>
      </c>
      <c r="I117" s="36">
        <f t="shared" si="20"/>
        <v>6</v>
      </c>
      <c r="J117" s="36">
        <f t="shared" si="37"/>
        <v>38</v>
      </c>
      <c r="K117" s="36">
        <f t="shared" si="41"/>
        <v>282</v>
      </c>
      <c r="L117" s="36">
        <f t="shared" si="42"/>
        <v>572</v>
      </c>
      <c r="M117" s="40">
        <f t="shared" si="23"/>
        <v>898</v>
      </c>
      <c r="N117" s="27">
        <f t="shared" si="24"/>
        <v>3.4274809160305342</v>
      </c>
      <c r="O117" s="56"/>
      <c r="P117" s="41">
        <v>0</v>
      </c>
      <c r="Q117" s="42">
        <v>1</v>
      </c>
      <c r="R117" s="41">
        <v>2</v>
      </c>
    </row>
    <row r="118" spans="1:18" ht="15" customHeight="1">
      <c r="A118" s="65"/>
      <c r="B118" s="4" t="s">
        <v>110</v>
      </c>
      <c r="C118" s="36">
        <v>5</v>
      </c>
      <c r="D118" s="36">
        <v>2</v>
      </c>
      <c r="E118" s="36">
        <v>7</v>
      </c>
      <c r="F118" s="36">
        <v>63</v>
      </c>
      <c r="G118" s="36">
        <v>147</v>
      </c>
      <c r="H118" s="16">
        <f t="shared" si="40"/>
        <v>219</v>
      </c>
      <c r="I118" s="36">
        <f t="shared" si="20"/>
        <v>2</v>
      </c>
      <c r="J118" s="36">
        <f t="shared" si="37"/>
        <v>14</v>
      </c>
      <c r="K118" s="36">
        <f t="shared" si="41"/>
        <v>189</v>
      </c>
      <c r="L118" s="36">
        <f t="shared" si="42"/>
        <v>588</v>
      </c>
      <c r="M118" s="40">
        <f t="shared" si="23"/>
        <v>793</v>
      </c>
      <c r="N118" s="27">
        <f t="shared" si="24"/>
        <v>3.6210045662100456</v>
      </c>
      <c r="O118" s="56"/>
      <c r="P118" s="41">
        <v>2</v>
      </c>
      <c r="Q118" s="42">
        <v>0</v>
      </c>
      <c r="R118" s="41">
        <v>0</v>
      </c>
    </row>
    <row r="119" spans="1:18" ht="15" customHeight="1">
      <c r="A119" s="65"/>
      <c r="B119" s="33" t="s">
        <v>111</v>
      </c>
      <c r="C119" s="36">
        <v>0</v>
      </c>
      <c r="D119" s="36">
        <v>2</v>
      </c>
      <c r="E119" s="36">
        <v>4</v>
      </c>
      <c r="F119" s="36">
        <v>19</v>
      </c>
      <c r="G119" s="36">
        <v>17</v>
      </c>
      <c r="H119" s="16">
        <f t="shared" si="40"/>
        <v>42</v>
      </c>
      <c r="I119" s="36">
        <f t="shared" si="20"/>
        <v>2</v>
      </c>
      <c r="J119" s="36">
        <f t="shared" si="37"/>
        <v>8</v>
      </c>
      <c r="K119" s="36">
        <f t="shared" si="41"/>
        <v>57</v>
      </c>
      <c r="L119" s="36">
        <f t="shared" si="42"/>
        <v>68</v>
      </c>
      <c r="M119" s="40">
        <f t="shared" si="23"/>
        <v>135</v>
      </c>
      <c r="N119" s="27">
        <f t="shared" si="24"/>
        <v>3.2142857142857144</v>
      </c>
      <c r="O119" s="56"/>
      <c r="P119" s="41">
        <v>0</v>
      </c>
      <c r="Q119" s="42">
        <v>2</v>
      </c>
      <c r="R119" s="41">
        <v>0</v>
      </c>
    </row>
    <row r="120" spans="1:18" ht="15" customHeight="1">
      <c r="A120" s="65"/>
      <c r="B120" s="4" t="s">
        <v>112</v>
      </c>
      <c r="C120" s="36">
        <v>16</v>
      </c>
      <c r="D120" s="36">
        <v>2</v>
      </c>
      <c r="E120" s="36">
        <v>7</v>
      </c>
      <c r="F120" s="36">
        <v>65</v>
      </c>
      <c r="G120" s="36">
        <v>78</v>
      </c>
      <c r="H120" s="10">
        <f t="shared" si="40"/>
        <v>152</v>
      </c>
      <c r="I120" s="36">
        <f t="shared" si="20"/>
        <v>2</v>
      </c>
      <c r="J120" s="36">
        <f t="shared" si="37"/>
        <v>14</v>
      </c>
      <c r="K120" s="36">
        <f t="shared" si="41"/>
        <v>195</v>
      </c>
      <c r="L120" s="36">
        <f t="shared" si="42"/>
        <v>312</v>
      </c>
      <c r="M120" s="40">
        <f t="shared" si="23"/>
        <v>523</v>
      </c>
      <c r="N120" s="27">
        <f t="shared" si="24"/>
        <v>3.4407894736842106</v>
      </c>
      <c r="O120" s="56"/>
      <c r="P120" s="41">
        <v>1</v>
      </c>
      <c r="Q120" s="42">
        <v>1</v>
      </c>
      <c r="R120" s="41">
        <v>1</v>
      </c>
    </row>
    <row r="121" spans="1:18">
      <c r="A121" s="65"/>
      <c r="B121" s="13" t="s">
        <v>148</v>
      </c>
      <c r="C121" s="15">
        <f>SUM(C114:C120)</f>
        <v>39</v>
      </c>
      <c r="D121" s="15">
        <f>SUM(D114:D120)</f>
        <v>14</v>
      </c>
      <c r="E121" s="15">
        <f>SUM(E114:E120)</f>
        <v>49</v>
      </c>
      <c r="F121" s="15">
        <f>SUM(F114:F120)</f>
        <v>432</v>
      </c>
      <c r="G121" s="15">
        <f>SUM(G114:G120)</f>
        <v>635</v>
      </c>
      <c r="H121" s="15">
        <f t="shared" si="40"/>
        <v>1130</v>
      </c>
      <c r="I121" s="37">
        <f t="shared" si="20"/>
        <v>14</v>
      </c>
      <c r="J121" s="37">
        <f t="shared" si="37"/>
        <v>98</v>
      </c>
      <c r="K121" s="37">
        <f t="shared" si="41"/>
        <v>1296</v>
      </c>
      <c r="L121" s="37">
        <f t="shared" si="42"/>
        <v>2540</v>
      </c>
      <c r="M121" s="29">
        <f t="shared" si="23"/>
        <v>3948</v>
      </c>
      <c r="N121" s="26">
        <f t="shared" si="24"/>
        <v>3.4938053097345132</v>
      </c>
      <c r="O121" s="56"/>
      <c r="P121" s="48">
        <f>SUM(P114:P120)</f>
        <v>3</v>
      </c>
      <c r="Q121" s="48">
        <f>SUM(Q114:Q120)</f>
        <v>5</v>
      </c>
      <c r="R121" s="48">
        <f>SUM(R114:R120)</f>
        <v>3</v>
      </c>
    </row>
    <row r="122" spans="1:18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5"/>
    </row>
    <row r="123" spans="1:18" ht="21" customHeight="1">
      <c r="A123" s="65" t="s">
        <v>118</v>
      </c>
      <c r="B123" s="3" t="s">
        <v>119</v>
      </c>
      <c r="C123" s="36">
        <v>0</v>
      </c>
      <c r="D123" s="36">
        <v>4</v>
      </c>
      <c r="E123" s="36">
        <v>15</v>
      </c>
      <c r="F123" s="36">
        <v>101</v>
      </c>
      <c r="G123" s="36">
        <v>181</v>
      </c>
      <c r="H123" s="16">
        <f>SUM(D123:G123)</f>
        <v>301</v>
      </c>
      <c r="I123" s="36">
        <f t="shared" si="20"/>
        <v>4</v>
      </c>
      <c r="J123" s="36">
        <f t="shared" si="37"/>
        <v>30</v>
      </c>
      <c r="K123" s="36">
        <f t="shared" ref="K123:K126" si="43">F123*3</f>
        <v>303</v>
      </c>
      <c r="L123" s="36">
        <f t="shared" ref="L123:L126" si="44">G123*4</f>
        <v>724</v>
      </c>
      <c r="M123" s="40">
        <f t="shared" si="23"/>
        <v>1061</v>
      </c>
      <c r="N123" s="27">
        <f t="shared" si="24"/>
        <v>3.5249169435215948</v>
      </c>
      <c r="O123" s="56">
        <f>SQRT((((1-N126)^2)*D126+((2-N126)^2)*E126+((3-N126)^2)*F126+((4-N126)^2)*G126)/H126)</f>
        <v>0.64809085026458857</v>
      </c>
      <c r="P123" s="41">
        <v>2</v>
      </c>
      <c r="Q123" s="42">
        <v>1</v>
      </c>
      <c r="R123" s="41">
        <v>0</v>
      </c>
    </row>
    <row r="124" spans="1:18" ht="15.75" customHeight="1">
      <c r="A124" s="65"/>
      <c r="B124" s="3" t="s">
        <v>75</v>
      </c>
      <c r="C124" s="36">
        <v>0</v>
      </c>
      <c r="D124" s="36">
        <v>0</v>
      </c>
      <c r="E124" s="36">
        <v>9</v>
      </c>
      <c r="F124" s="36">
        <v>51</v>
      </c>
      <c r="G124" s="36">
        <v>101</v>
      </c>
      <c r="H124" s="16">
        <f>SUM(D124:G124)</f>
        <v>161</v>
      </c>
      <c r="I124" s="36">
        <f t="shared" si="20"/>
        <v>0</v>
      </c>
      <c r="J124" s="36">
        <f t="shared" si="37"/>
        <v>18</v>
      </c>
      <c r="K124" s="36">
        <f t="shared" si="43"/>
        <v>153</v>
      </c>
      <c r="L124" s="36">
        <f t="shared" si="44"/>
        <v>404</v>
      </c>
      <c r="M124" s="40">
        <f t="shared" si="23"/>
        <v>575</v>
      </c>
      <c r="N124" s="27">
        <f t="shared" si="24"/>
        <v>3.5714285714285716</v>
      </c>
      <c r="O124" s="56"/>
      <c r="P124" s="41">
        <v>0</v>
      </c>
      <c r="Q124" s="42">
        <v>4</v>
      </c>
      <c r="R124" s="41">
        <v>1</v>
      </c>
    </row>
    <row r="125" spans="1:18" ht="15" customHeight="1">
      <c r="A125" s="65"/>
      <c r="B125" s="3" t="s">
        <v>120</v>
      </c>
      <c r="C125" s="36">
        <v>0</v>
      </c>
      <c r="D125" s="36">
        <v>1</v>
      </c>
      <c r="E125" s="36">
        <v>11</v>
      </c>
      <c r="F125" s="36">
        <v>61</v>
      </c>
      <c r="G125" s="36">
        <v>53</v>
      </c>
      <c r="H125" s="16">
        <f>SUM(D125:G125)</f>
        <v>126</v>
      </c>
      <c r="I125" s="36">
        <f t="shared" si="20"/>
        <v>1</v>
      </c>
      <c r="J125" s="36">
        <f t="shared" si="37"/>
        <v>22</v>
      </c>
      <c r="K125" s="36">
        <f t="shared" si="43"/>
        <v>183</v>
      </c>
      <c r="L125" s="36">
        <f t="shared" si="44"/>
        <v>212</v>
      </c>
      <c r="M125" s="40">
        <f t="shared" si="23"/>
        <v>418</v>
      </c>
      <c r="N125" s="27">
        <f t="shared" si="24"/>
        <v>3.3174603174603177</v>
      </c>
      <c r="O125" s="56"/>
      <c r="P125" s="41">
        <v>0</v>
      </c>
      <c r="Q125" s="42">
        <v>1</v>
      </c>
      <c r="R125" s="41">
        <v>0</v>
      </c>
    </row>
    <row r="126" spans="1:18">
      <c r="A126" s="65"/>
      <c r="B126" s="13" t="s">
        <v>148</v>
      </c>
      <c r="C126" s="15">
        <f>SUM(C123:C125)</f>
        <v>0</v>
      </c>
      <c r="D126" s="15">
        <f>SUM(D123:D125)</f>
        <v>5</v>
      </c>
      <c r="E126" s="15">
        <f>SUM(E123:E125)</f>
        <v>35</v>
      </c>
      <c r="F126" s="15">
        <f>SUM(F123:F125)</f>
        <v>213</v>
      </c>
      <c r="G126" s="15">
        <f>SUM(G123:G125)</f>
        <v>335</v>
      </c>
      <c r="H126" s="15">
        <f>SUM(D126:G126)</f>
        <v>588</v>
      </c>
      <c r="I126" s="37">
        <f t="shared" si="20"/>
        <v>5</v>
      </c>
      <c r="J126" s="37">
        <f t="shared" si="37"/>
        <v>70</v>
      </c>
      <c r="K126" s="37">
        <f t="shared" si="43"/>
        <v>639</v>
      </c>
      <c r="L126" s="37">
        <f t="shared" si="44"/>
        <v>1340</v>
      </c>
      <c r="M126" s="29">
        <f t="shared" si="23"/>
        <v>2054</v>
      </c>
      <c r="N126" s="26">
        <f t="shared" si="24"/>
        <v>3.4931972789115648</v>
      </c>
      <c r="O126" s="56"/>
      <c r="P126" s="48">
        <f>SUM(P123:P125)</f>
        <v>2</v>
      </c>
      <c r="Q126" s="48">
        <f>SUM(Q123:Q125)</f>
        <v>6</v>
      </c>
      <c r="R126" s="48">
        <f>SUM(R123:R125)</f>
        <v>1</v>
      </c>
    </row>
    <row r="127" spans="1:18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</row>
    <row r="128" spans="1:18" ht="27" customHeight="1">
      <c r="A128" s="65" t="s">
        <v>159</v>
      </c>
      <c r="B128" s="4" t="s">
        <v>121</v>
      </c>
      <c r="C128" s="36">
        <v>11</v>
      </c>
      <c r="D128" s="36">
        <v>6</v>
      </c>
      <c r="E128" s="36">
        <v>21</v>
      </c>
      <c r="F128" s="36">
        <v>60</v>
      </c>
      <c r="G128" s="36">
        <v>98</v>
      </c>
      <c r="H128" s="16">
        <f t="shared" ref="H128:H133" si="45">SUM(D128:G128)</f>
        <v>185</v>
      </c>
      <c r="I128" s="36">
        <f t="shared" si="20"/>
        <v>6</v>
      </c>
      <c r="J128" s="36">
        <f t="shared" si="37"/>
        <v>42</v>
      </c>
      <c r="K128" s="36">
        <f t="shared" ref="K128:K133" si="46">F128*3</f>
        <v>180</v>
      </c>
      <c r="L128" s="36">
        <f t="shared" ref="L128:L133" si="47">G128*4</f>
        <v>392</v>
      </c>
      <c r="M128" s="40">
        <f t="shared" si="23"/>
        <v>620</v>
      </c>
      <c r="N128" s="27">
        <f t="shared" si="24"/>
        <v>3.3513513513513513</v>
      </c>
      <c r="O128" s="56">
        <f>SQRT((((1-N133)^2)*D133+((2-N133)^2)*E133+((3-N133)^2)*F133+((4-N133)^2)*G133)/H133)</f>
        <v>0.73822738250987463</v>
      </c>
      <c r="P128" s="41">
        <v>0</v>
      </c>
      <c r="Q128" s="42">
        <v>2</v>
      </c>
      <c r="R128" s="41">
        <v>2</v>
      </c>
    </row>
    <row r="129" spans="1:18" ht="15" customHeight="1">
      <c r="A129" s="65"/>
      <c r="B129" s="4" t="s">
        <v>24</v>
      </c>
      <c r="C129" s="36">
        <v>5</v>
      </c>
      <c r="D129" s="36">
        <v>0</v>
      </c>
      <c r="E129" s="36">
        <v>3</v>
      </c>
      <c r="F129" s="36">
        <v>40</v>
      </c>
      <c r="G129" s="36">
        <v>113</v>
      </c>
      <c r="H129" s="16">
        <f t="shared" si="45"/>
        <v>156</v>
      </c>
      <c r="I129" s="36">
        <f t="shared" si="20"/>
        <v>0</v>
      </c>
      <c r="J129" s="36">
        <f t="shared" si="37"/>
        <v>6</v>
      </c>
      <c r="K129" s="36">
        <f t="shared" si="46"/>
        <v>120</v>
      </c>
      <c r="L129" s="36">
        <f t="shared" si="47"/>
        <v>452</v>
      </c>
      <c r="M129" s="40">
        <f t="shared" si="23"/>
        <v>578</v>
      </c>
      <c r="N129" s="27">
        <f t="shared" si="24"/>
        <v>3.7051282051282053</v>
      </c>
      <c r="O129" s="56"/>
      <c r="P129" s="41">
        <v>0</v>
      </c>
      <c r="Q129" s="42">
        <v>0</v>
      </c>
      <c r="R129" s="41">
        <v>0</v>
      </c>
    </row>
    <row r="130" spans="1:18" ht="15" customHeight="1">
      <c r="A130" s="65"/>
      <c r="B130" s="4" t="s">
        <v>122</v>
      </c>
      <c r="C130" s="36">
        <v>0</v>
      </c>
      <c r="D130" s="36">
        <v>6</v>
      </c>
      <c r="E130" s="36">
        <v>10</v>
      </c>
      <c r="F130" s="36">
        <v>28</v>
      </c>
      <c r="G130" s="36">
        <v>110</v>
      </c>
      <c r="H130" s="16">
        <f t="shared" si="45"/>
        <v>154</v>
      </c>
      <c r="I130" s="36">
        <f t="shared" si="20"/>
        <v>6</v>
      </c>
      <c r="J130" s="36">
        <f t="shared" si="37"/>
        <v>20</v>
      </c>
      <c r="K130" s="36">
        <f t="shared" si="46"/>
        <v>84</v>
      </c>
      <c r="L130" s="36">
        <f t="shared" si="47"/>
        <v>440</v>
      </c>
      <c r="M130" s="40">
        <f t="shared" si="23"/>
        <v>550</v>
      </c>
      <c r="N130" s="27">
        <f t="shared" si="24"/>
        <v>3.5714285714285716</v>
      </c>
      <c r="O130" s="56"/>
      <c r="P130" s="41">
        <v>0</v>
      </c>
      <c r="Q130" s="42">
        <v>0</v>
      </c>
      <c r="R130" s="41">
        <v>0</v>
      </c>
    </row>
    <row r="131" spans="1:18" ht="15" customHeight="1">
      <c r="A131" s="65"/>
      <c r="B131" s="4" t="s">
        <v>91</v>
      </c>
      <c r="C131" s="36">
        <v>0</v>
      </c>
      <c r="D131" s="36">
        <v>1</v>
      </c>
      <c r="E131" s="36">
        <v>8</v>
      </c>
      <c r="F131" s="36">
        <v>25</v>
      </c>
      <c r="G131" s="36">
        <v>36</v>
      </c>
      <c r="H131" s="16">
        <f t="shared" si="45"/>
        <v>70</v>
      </c>
      <c r="I131" s="36">
        <f t="shared" si="20"/>
        <v>1</v>
      </c>
      <c r="J131" s="36">
        <f t="shared" si="37"/>
        <v>16</v>
      </c>
      <c r="K131" s="36">
        <f t="shared" si="46"/>
        <v>75</v>
      </c>
      <c r="L131" s="36">
        <f t="shared" si="47"/>
        <v>144</v>
      </c>
      <c r="M131" s="40">
        <f t="shared" si="23"/>
        <v>236</v>
      </c>
      <c r="N131" s="27">
        <f t="shared" si="24"/>
        <v>3.3714285714285714</v>
      </c>
      <c r="O131" s="56"/>
      <c r="P131" s="41">
        <v>0</v>
      </c>
      <c r="Q131" s="42">
        <v>1</v>
      </c>
      <c r="R131" s="41">
        <v>0</v>
      </c>
    </row>
    <row r="132" spans="1:18" ht="15" customHeight="1">
      <c r="A132" s="65"/>
      <c r="B132" s="4" t="s">
        <v>123</v>
      </c>
      <c r="C132" s="36">
        <v>0</v>
      </c>
      <c r="D132" s="36">
        <v>0</v>
      </c>
      <c r="E132" s="36">
        <v>14</v>
      </c>
      <c r="F132" s="36">
        <v>37</v>
      </c>
      <c r="G132" s="36">
        <v>26</v>
      </c>
      <c r="H132" s="16">
        <f t="shared" si="45"/>
        <v>77</v>
      </c>
      <c r="I132" s="36">
        <f t="shared" si="20"/>
        <v>0</v>
      </c>
      <c r="J132" s="36">
        <f t="shared" si="37"/>
        <v>28</v>
      </c>
      <c r="K132" s="36">
        <f t="shared" si="46"/>
        <v>111</v>
      </c>
      <c r="L132" s="36">
        <f t="shared" si="47"/>
        <v>104</v>
      </c>
      <c r="M132" s="40">
        <f t="shared" si="23"/>
        <v>243</v>
      </c>
      <c r="N132" s="27">
        <f t="shared" si="24"/>
        <v>3.1558441558441559</v>
      </c>
      <c r="O132" s="56"/>
      <c r="P132" s="41">
        <v>0</v>
      </c>
      <c r="Q132" s="42">
        <v>0</v>
      </c>
      <c r="R132" s="41">
        <v>0</v>
      </c>
    </row>
    <row r="133" spans="1:18">
      <c r="A133" s="65"/>
      <c r="B133" s="13" t="s">
        <v>148</v>
      </c>
      <c r="C133" s="15">
        <f>SUM(C128:C132)</f>
        <v>16</v>
      </c>
      <c r="D133" s="15">
        <f>SUM(D128:D132)</f>
        <v>13</v>
      </c>
      <c r="E133" s="15">
        <f>SUM(E128:E132)</f>
        <v>56</v>
      </c>
      <c r="F133" s="15">
        <f>SUM(F128:F132)</f>
        <v>190</v>
      </c>
      <c r="G133" s="15">
        <f>SUM(G128:G132)</f>
        <v>383</v>
      </c>
      <c r="H133" s="15">
        <f t="shared" si="45"/>
        <v>642</v>
      </c>
      <c r="I133" s="37">
        <f t="shared" si="20"/>
        <v>13</v>
      </c>
      <c r="J133" s="37">
        <f t="shared" si="37"/>
        <v>112</v>
      </c>
      <c r="K133" s="37">
        <f t="shared" si="46"/>
        <v>570</v>
      </c>
      <c r="L133" s="37">
        <f t="shared" si="47"/>
        <v>1532</v>
      </c>
      <c r="M133" s="29">
        <f t="shared" si="23"/>
        <v>2227</v>
      </c>
      <c r="N133" s="26">
        <f t="shared" si="24"/>
        <v>3.4688473520249223</v>
      </c>
      <c r="O133" s="56"/>
      <c r="P133" s="48">
        <f>SUM(P128:P132)</f>
        <v>0</v>
      </c>
      <c r="Q133" s="48">
        <f>SUM(Q128:Q132)</f>
        <v>3</v>
      </c>
      <c r="R133" s="48">
        <f>SUM(R128:R132)</f>
        <v>2</v>
      </c>
    </row>
    <row r="134" spans="1:18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</row>
    <row r="135" spans="1:18" ht="15" customHeight="1">
      <c r="A135" s="58" t="s">
        <v>63</v>
      </c>
      <c r="B135" s="3" t="s">
        <v>64</v>
      </c>
      <c r="C135" s="36">
        <v>0</v>
      </c>
      <c r="D135" s="36">
        <v>0</v>
      </c>
      <c r="E135" s="36">
        <v>5</v>
      </c>
      <c r="F135" s="36">
        <v>6</v>
      </c>
      <c r="G135" s="36">
        <v>10</v>
      </c>
      <c r="H135" s="38">
        <f>SUM(D135:G135)</f>
        <v>21</v>
      </c>
      <c r="I135" s="36">
        <f t="shared" si="20"/>
        <v>0</v>
      </c>
      <c r="J135" s="36">
        <f t="shared" si="37"/>
        <v>10</v>
      </c>
      <c r="K135" s="36">
        <f t="shared" ref="K135:K139" si="48">F135*3</f>
        <v>18</v>
      </c>
      <c r="L135" s="36">
        <f t="shared" ref="L135:L139" si="49">G135*4</f>
        <v>40</v>
      </c>
      <c r="M135" s="40">
        <f t="shared" si="23"/>
        <v>68</v>
      </c>
      <c r="N135" s="27">
        <f t="shared" si="24"/>
        <v>3.2380952380952381</v>
      </c>
      <c r="O135" s="62">
        <f>SQRT((((1-N139)^2)*D139+((2-N139)^2)*E139+((3-N139)^2)*F139+((4-N139)^2)*G139)/H139)</f>
        <v>0.69384824180296178</v>
      </c>
      <c r="P135" s="41">
        <v>2</v>
      </c>
      <c r="Q135" s="42">
        <v>0</v>
      </c>
      <c r="R135" s="41">
        <v>0</v>
      </c>
    </row>
    <row r="136" spans="1:18" ht="15" customHeight="1">
      <c r="A136" s="59"/>
      <c r="B136" s="3" t="s">
        <v>65</v>
      </c>
      <c r="C136" s="36">
        <v>0</v>
      </c>
      <c r="D136" s="36">
        <v>0</v>
      </c>
      <c r="E136" s="36">
        <v>3</v>
      </c>
      <c r="F136" s="36">
        <v>15</v>
      </c>
      <c r="G136" s="36">
        <v>24</v>
      </c>
      <c r="H136" s="38">
        <f>SUM(D136:G136)</f>
        <v>42</v>
      </c>
      <c r="I136" s="36">
        <f t="shared" si="20"/>
        <v>0</v>
      </c>
      <c r="J136" s="36">
        <f t="shared" si="37"/>
        <v>6</v>
      </c>
      <c r="K136" s="36">
        <f t="shared" si="48"/>
        <v>45</v>
      </c>
      <c r="L136" s="36">
        <f t="shared" si="49"/>
        <v>96</v>
      </c>
      <c r="M136" s="40">
        <f t="shared" si="23"/>
        <v>147</v>
      </c>
      <c r="N136" s="27">
        <f t="shared" si="24"/>
        <v>3.5</v>
      </c>
      <c r="O136" s="63"/>
      <c r="P136" s="41">
        <v>1</v>
      </c>
      <c r="Q136" s="42">
        <v>0</v>
      </c>
      <c r="R136" s="41">
        <v>0</v>
      </c>
    </row>
    <row r="137" spans="1:18" ht="15" customHeight="1">
      <c r="A137" s="59"/>
      <c r="B137" s="3" t="s">
        <v>66</v>
      </c>
      <c r="C137" s="36">
        <v>0</v>
      </c>
      <c r="D137" s="36">
        <v>0</v>
      </c>
      <c r="E137" s="36">
        <v>1</v>
      </c>
      <c r="F137" s="36">
        <v>29</v>
      </c>
      <c r="G137" s="36">
        <v>26</v>
      </c>
      <c r="H137" s="38">
        <f>SUM(D137:G137)</f>
        <v>56</v>
      </c>
      <c r="I137" s="36">
        <f t="shared" si="20"/>
        <v>0</v>
      </c>
      <c r="J137" s="36">
        <f t="shared" si="37"/>
        <v>2</v>
      </c>
      <c r="K137" s="36">
        <f t="shared" si="48"/>
        <v>87</v>
      </c>
      <c r="L137" s="36">
        <f t="shared" si="49"/>
        <v>104</v>
      </c>
      <c r="M137" s="40">
        <f t="shared" si="23"/>
        <v>193</v>
      </c>
      <c r="N137" s="27">
        <f t="shared" si="24"/>
        <v>3.4464285714285716</v>
      </c>
      <c r="O137" s="63"/>
      <c r="P137" s="41">
        <v>2</v>
      </c>
      <c r="Q137" s="42">
        <v>0</v>
      </c>
      <c r="R137" s="41">
        <v>0</v>
      </c>
    </row>
    <row r="138" spans="1:18" ht="15" customHeight="1">
      <c r="A138" s="59"/>
      <c r="B138" s="17" t="s">
        <v>67</v>
      </c>
      <c r="C138" s="36">
        <v>0</v>
      </c>
      <c r="D138" s="36">
        <v>2</v>
      </c>
      <c r="E138" s="36">
        <v>12</v>
      </c>
      <c r="F138" s="36">
        <v>36</v>
      </c>
      <c r="G138" s="36">
        <v>55</v>
      </c>
      <c r="H138" s="38">
        <f>SUM(D138:G138)</f>
        <v>105</v>
      </c>
      <c r="I138" s="36">
        <f t="shared" si="20"/>
        <v>2</v>
      </c>
      <c r="J138" s="36">
        <f t="shared" si="37"/>
        <v>24</v>
      </c>
      <c r="K138" s="36">
        <f t="shared" si="48"/>
        <v>108</v>
      </c>
      <c r="L138" s="36">
        <f t="shared" si="49"/>
        <v>220</v>
      </c>
      <c r="M138" s="40">
        <f t="shared" si="23"/>
        <v>354</v>
      </c>
      <c r="N138" s="27">
        <f t="shared" si="24"/>
        <v>3.3714285714285714</v>
      </c>
      <c r="O138" s="63"/>
      <c r="P138" s="41">
        <v>1</v>
      </c>
      <c r="Q138" s="42">
        <v>3</v>
      </c>
      <c r="R138" s="41">
        <v>0</v>
      </c>
    </row>
    <row r="139" spans="1:18">
      <c r="A139" s="60"/>
      <c r="B139" s="13" t="s">
        <v>148</v>
      </c>
      <c r="C139" s="15">
        <f>SUM(C135:C138)</f>
        <v>0</v>
      </c>
      <c r="D139" s="15">
        <f>SUM(D135:D138)</f>
        <v>2</v>
      </c>
      <c r="E139" s="15">
        <f>SUM(E135:E138)</f>
        <v>21</v>
      </c>
      <c r="F139" s="15">
        <f>SUM(F135:F138)</f>
        <v>86</v>
      </c>
      <c r="G139" s="15">
        <f>SUM(G135:G138)</f>
        <v>115</v>
      </c>
      <c r="H139" s="15">
        <f>SUM(D139:G139)</f>
        <v>224</v>
      </c>
      <c r="I139" s="37">
        <f t="shared" si="20"/>
        <v>2</v>
      </c>
      <c r="J139" s="37">
        <f t="shared" si="37"/>
        <v>42</v>
      </c>
      <c r="K139" s="37">
        <f t="shared" si="48"/>
        <v>258</v>
      </c>
      <c r="L139" s="37">
        <f t="shared" si="49"/>
        <v>460</v>
      </c>
      <c r="M139" s="29">
        <f t="shared" si="23"/>
        <v>762</v>
      </c>
      <c r="N139" s="26">
        <f t="shared" si="24"/>
        <v>3.4017857142857144</v>
      </c>
      <c r="O139" s="64"/>
      <c r="P139" s="48">
        <f>SUM(P135:P138)</f>
        <v>6</v>
      </c>
      <c r="Q139" s="48">
        <f>SUM(Q135:Q138)</f>
        <v>3</v>
      </c>
      <c r="R139" s="48">
        <f>SUM(R135:R138)</f>
        <v>0</v>
      </c>
    </row>
    <row r="140" spans="1:18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</row>
    <row r="141" spans="1:18" ht="23.25" customHeight="1">
      <c r="A141" s="65" t="s">
        <v>68</v>
      </c>
      <c r="B141" s="4" t="s">
        <v>69</v>
      </c>
      <c r="C141" s="36">
        <v>19</v>
      </c>
      <c r="D141" s="36">
        <v>4</v>
      </c>
      <c r="E141" s="36">
        <v>23</v>
      </c>
      <c r="F141" s="36">
        <v>137</v>
      </c>
      <c r="G141" s="36">
        <v>202</v>
      </c>
      <c r="H141" s="16">
        <f>SUM(D141:G141)</f>
        <v>366</v>
      </c>
      <c r="I141" s="36">
        <f t="shared" si="20"/>
        <v>4</v>
      </c>
      <c r="J141" s="36">
        <f t="shared" si="37"/>
        <v>46</v>
      </c>
      <c r="K141" s="36">
        <f t="shared" ref="K141:K142" si="50">F141*3</f>
        <v>411</v>
      </c>
      <c r="L141" s="36">
        <f t="shared" ref="L141:L142" si="51">G141*4</f>
        <v>808</v>
      </c>
      <c r="M141" s="40">
        <f t="shared" si="23"/>
        <v>1269</v>
      </c>
      <c r="N141" s="27">
        <f t="shared" si="24"/>
        <v>3.4672131147540983</v>
      </c>
      <c r="O141" s="56">
        <f>SQRT((((1-N142)^2)*D142+((2-N142)^2)*E142+((3-N142)^2)*F142+((4-N142)^2)*G142)/H142)</f>
        <v>0.66346201907642377</v>
      </c>
      <c r="P141" s="41">
        <v>2</v>
      </c>
      <c r="Q141" s="42">
        <v>4</v>
      </c>
      <c r="R141" s="41">
        <v>5</v>
      </c>
    </row>
    <row r="142" spans="1:18">
      <c r="A142" s="65"/>
      <c r="B142" s="13" t="s">
        <v>148</v>
      </c>
      <c r="C142" s="18">
        <f>SUM(C141)</f>
        <v>19</v>
      </c>
      <c r="D142" s="18">
        <f>SUM(D141)</f>
        <v>4</v>
      </c>
      <c r="E142" s="18">
        <f>SUM(E141)</f>
        <v>23</v>
      </c>
      <c r="F142" s="18">
        <f>SUM(F141)</f>
        <v>137</v>
      </c>
      <c r="G142" s="18">
        <f>SUM(G141)</f>
        <v>202</v>
      </c>
      <c r="H142" s="15">
        <f>SUM(D142:G142)</f>
        <v>366</v>
      </c>
      <c r="I142" s="37">
        <f t="shared" ref="I142" si="52">D142*1</f>
        <v>4</v>
      </c>
      <c r="J142" s="37">
        <f t="shared" si="37"/>
        <v>46</v>
      </c>
      <c r="K142" s="37">
        <f t="shared" si="50"/>
        <v>411</v>
      </c>
      <c r="L142" s="37">
        <f t="shared" si="51"/>
        <v>808</v>
      </c>
      <c r="M142" s="29">
        <f t="shared" ref="M142" si="53">SUM(I142:L142)</f>
        <v>1269</v>
      </c>
      <c r="N142" s="26">
        <f t="shared" ref="N142" si="54">M142/H142</f>
        <v>3.4672131147540983</v>
      </c>
      <c r="O142" s="56"/>
      <c r="P142" s="48">
        <f>SUM(P141)</f>
        <v>2</v>
      </c>
      <c r="Q142" s="48">
        <f>SUM(Q141)</f>
        <v>4</v>
      </c>
      <c r="R142" s="48">
        <f>SUM(R141)</f>
        <v>5</v>
      </c>
    </row>
    <row r="143" spans="1:18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</row>
    <row r="144" spans="1:18" ht="18.75" customHeight="1">
      <c r="A144" s="65" t="s">
        <v>162</v>
      </c>
      <c r="B144" s="4" t="s">
        <v>124</v>
      </c>
      <c r="C144" s="36">
        <v>7</v>
      </c>
      <c r="D144" s="36">
        <v>3</v>
      </c>
      <c r="E144" s="36">
        <v>23</v>
      </c>
      <c r="F144" s="36">
        <v>114</v>
      </c>
      <c r="G144" s="36">
        <v>84</v>
      </c>
      <c r="H144" s="16">
        <f>SUM(D144:G144)</f>
        <v>224</v>
      </c>
      <c r="I144" s="36">
        <f t="shared" ref="I144:I146" si="55">D144*1</f>
        <v>3</v>
      </c>
      <c r="J144" s="36">
        <f t="shared" si="37"/>
        <v>46</v>
      </c>
      <c r="K144" s="36">
        <f t="shared" ref="K144:K146" si="56">F144*3</f>
        <v>342</v>
      </c>
      <c r="L144" s="36">
        <f t="shared" ref="L144:L146" si="57">G144*4</f>
        <v>336</v>
      </c>
      <c r="M144" s="40">
        <f t="shared" ref="M144:M146" si="58">SUM(I144:L144)</f>
        <v>727</v>
      </c>
      <c r="N144" s="27">
        <f t="shared" ref="N144:N146" si="59">M144/H144</f>
        <v>3.2455357142857144</v>
      </c>
      <c r="O144" s="56">
        <f>SQRT((((1-N146)^2)*D146+((2-N146)^2)*E146+((3-N146)^2)*F146+((4-N146)^2)*G146)/H146)</f>
        <v>0.66395280956806968</v>
      </c>
      <c r="P144" s="41">
        <v>0</v>
      </c>
      <c r="Q144" s="42">
        <v>2</v>
      </c>
      <c r="R144" s="41">
        <v>1</v>
      </c>
    </row>
    <row r="145" spans="1:18" ht="24" customHeight="1">
      <c r="A145" s="65"/>
      <c r="B145" s="4" t="s">
        <v>125</v>
      </c>
      <c r="C145" s="36">
        <v>1</v>
      </c>
      <c r="D145" s="36">
        <v>0</v>
      </c>
      <c r="E145" s="36">
        <v>6</v>
      </c>
      <c r="F145" s="36">
        <v>44</v>
      </c>
      <c r="G145" s="36">
        <v>26</v>
      </c>
      <c r="H145" s="16">
        <f>SUM(D145:G145)</f>
        <v>76</v>
      </c>
      <c r="I145" s="36">
        <f t="shared" si="55"/>
        <v>0</v>
      </c>
      <c r="J145" s="36">
        <f t="shared" si="37"/>
        <v>12</v>
      </c>
      <c r="K145" s="36">
        <f t="shared" si="56"/>
        <v>132</v>
      </c>
      <c r="L145" s="36">
        <f t="shared" si="57"/>
        <v>104</v>
      </c>
      <c r="M145" s="40">
        <f t="shared" si="58"/>
        <v>248</v>
      </c>
      <c r="N145" s="27">
        <f t="shared" si="59"/>
        <v>3.263157894736842</v>
      </c>
      <c r="O145" s="56"/>
      <c r="P145" s="41">
        <v>1</v>
      </c>
      <c r="Q145" s="42">
        <v>0</v>
      </c>
      <c r="R145" s="41">
        <v>0</v>
      </c>
    </row>
    <row r="146" spans="1:18">
      <c r="A146" s="65"/>
      <c r="B146" s="13" t="s">
        <v>148</v>
      </c>
      <c r="C146" s="15">
        <f>SUM(C144:C145)</f>
        <v>8</v>
      </c>
      <c r="D146" s="15">
        <f>SUM(D144:D145)</f>
        <v>3</v>
      </c>
      <c r="E146" s="15">
        <f>SUM(E144:E145)</f>
        <v>29</v>
      </c>
      <c r="F146" s="15">
        <f>SUM(F144:F145)</f>
        <v>158</v>
      </c>
      <c r="G146" s="15">
        <f>SUM(G144:G145)</f>
        <v>110</v>
      </c>
      <c r="H146" s="15">
        <f>SUM(D146:G146)</f>
        <v>300</v>
      </c>
      <c r="I146" s="37">
        <f t="shared" si="55"/>
        <v>3</v>
      </c>
      <c r="J146" s="37">
        <f t="shared" si="37"/>
        <v>58</v>
      </c>
      <c r="K146" s="37">
        <f t="shared" si="56"/>
        <v>474</v>
      </c>
      <c r="L146" s="37">
        <f t="shared" si="57"/>
        <v>440</v>
      </c>
      <c r="M146" s="29">
        <f t="shared" si="58"/>
        <v>975</v>
      </c>
      <c r="N146" s="26">
        <f t="shared" si="59"/>
        <v>3.25</v>
      </c>
      <c r="O146" s="56"/>
      <c r="P146" s="48">
        <f>SUM(P144:P145)</f>
        <v>1</v>
      </c>
      <c r="Q146" s="48">
        <f>SUM(Q144:Q145)</f>
        <v>2</v>
      </c>
      <c r="R146" s="48">
        <f>SUM(R144:R145)</f>
        <v>1</v>
      </c>
    </row>
    <row r="147" spans="1:18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</row>
    <row r="148" spans="1:18" ht="21" customHeight="1">
      <c r="A148" s="65" t="s">
        <v>70</v>
      </c>
      <c r="B148" s="3" t="s">
        <v>71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16">
        <f>SUM(C148:G148)</f>
        <v>0</v>
      </c>
      <c r="I148" s="36">
        <f t="shared" ref="I148:I149" si="60">D148*1</f>
        <v>0</v>
      </c>
      <c r="J148" s="36">
        <f t="shared" si="37"/>
        <v>0</v>
      </c>
      <c r="K148" s="36">
        <f t="shared" ref="K148:K149" si="61">F148*3</f>
        <v>0</v>
      </c>
      <c r="L148" s="36">
        <f t="shared" ref="L148:L149" si="62">G148*4</f>
        <v>0</v>
      </c>
      <c r="M148" s="40">
        <f t="shared" ref="M148:M149" si="63">SUM(I148:L148)</f>
        <v>0</v>
      </c>
      <c r="N148" s="27">
        <v>0</v>
      </c>
      <c r="O148" s="56">
        <v>0</v>
      </c>
      <c r="P148" s="41">
        <v>0</v>
      </c>
      <c r="Q148" s="42">
        <v>0</v>
      </c>
      <c r="R148" s="41">
        <v>0</v>
      </c>
    </row>
    <row r="149" spans="1:18" ht="15" customHeight="1">
      <c r="A149" s="65"/>
      <c r="B149" s="13" t="s">
        <v>148</v>
      </c>
      <c r="C149" s="18">
        <f>SUM(C148)</f>
        <v>0</v>
      </c>
      <c r="D149" s="18">
        <f>SUM(D148)</f>
        <v>0</v>
      </c>
      <c r="E149" s="18">
        <f>SUM(E148)</f>
        <v>0</v>
      </c>
      <c r="F149" s="18">
        <f>SUM(F148)</f>
        <v>0</v>
      </c>
      <c r="G149" s="18">
        <f>SUM(G148)</f>
        <v>0</v>
      </c>
      <c r="H149" s="15">
        <f>SUM(C149:G149)</f>
        <v>0</v>
      </c>
      <c r="I149" s="37">
        <f t="shared" si="60"/>
        <v>0</v>
      </c>
      <c r="J149" s="37">
        <f t="shared" si="37"/>
        <v>0</v>
      </c>
      <c r="K149" s="37">
        <f t="shared" si="61"/>
        <v>0</v>
      </c>
      <c r="L149" s="37">
        <f t="shared" si="62"/>
        <v>0</v>
      </c>
      <c r="M149" s="29">
        <f t="shared" si="63"/>
        <v>0</v>
      </c>
      <c r="N149" s="26">
        <v>0</v>
      </c>
      <c r="O149" s="56"/>
      <c r="P149" s="48">
        <v>0</v>
      </c>
      <c r="Q149" s="48">
        <v>0</v>
      </c>
      <c r="R149" s="48">
        <v>0</v>
      </c>
    </row>
    <row r="150" spans="1:18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</row>
    <row r="151" spans="1:18" ht="25.5" customHeight="1">
      <c r="A151" s="65" t="s">
        <v>72</v>
      </c>
      <c r="B151" s="3" t="s">
        <v>73</v>
      </c>
      <c r="C151" s="36">
        <v>0</v>
      </c>
      <c r="D151" s="36">
        <v>1</v>
      </c>
      <c r="E151" s="36">
        <v>8</v>
      </c>
      <c r="F151" s="36">
        <v>40</v>
      </c>
      <c r="G151" s="36">
        <v>56</v>
      </c>
      <c r="H151" s="16">
        <f>SUM(D151:G151)</f>
        <v>105</v>
      </c>
      <c r="I151" s="36">
        <f t="shared" ref="I151:I152" si="64">D151*1</f>
        <v>1</v>
      </c>
      <c r="J151" s="36">
        <f t="shared" si="37"/>
        <v>16</v>
      </c>
      <c r="K151" s="36">
        <f t="shared" ref="K151:K152" si="65">F151*3</f>
        <v>120</v>
      </c>
      <c r="L151" s="36">
        <f t="shared" ref="L151:L152" si="66">G151*4</f>
        <v>224</v>
      </c>
      <c r="M151" s="40">
        <f t="shared" ref="M151:M152" si="67">SUM(I151:L151)</f>
        <v>361</v>
      </c>
      <c r="N151" s="27">
        <f t="shared" ref="N151:N152" si="68">M151/H151</f>
        <v>3.4380952380952383</v>
      </c>
      <c r="O151" s="56">
        <f>SQRT((((1-N152)^2)*D152+((2-N152)^2)*E152+((3-N152)^2)*F152+((4-N152)^2)*G152)/H152)</f>
        <v>0.67504933892073715</v>
      </c>
      <c r="P151" s="41">
        <v>0</v>
      </c>
      <c r="Q151" s="42">
        <v>0</v>
      </c>
      <c r="R151" s="41">
        <v>0</v>
      </c>
    </row>
    <row r="152" spans="1:18" ht="27.75" customHeight="1">
      <c r="A152" s="65"/>
      <c r="B152" s="13" t="s">
        <v>148</v>
      </c>
      <c r="C152" s="15">
        <f>SUM(C151)</f>
        <v>0</v>
      </c>
      <c r="D152" s="15">
        <f>SUM(D151)</f>
        <v>1</v>
      </c>
      <c r="E152" s="15">
        <f>SUM(E151)</f>
        <v>8</v>
      </c>
      <c r="F152" s="15">
        <f>SUM(F151)</f>
        <v>40</v>
      </c>
      <c r="G152" s="15">
        <f>SUM(G151)</f>
        <v>56</v>
      </c>
      <c r="H152" s="15">
        <f>SUM(D152:G152)</f>
        <v>105</v>
      </c>
      <c r="I152" s="37">
        <f t="shared" si="64"/>
        <v>1</v>
      </c>
      <c r="J152" s="37">
        <f t="shared" si="37"/>
        <v>16</v>
      </c>
      <c r="K152" s="37">
        <f t="shared" si="65"/>
        <v>120</v>
      </c>
      <c r="L152" s="37">
        <f t="shared" si="66"/>
        <v>224</v>
      </c>
      <c r="M152" s="29">
        <f t="shared" si="67"/>
        <v>361</v>
      </c>
      <c r="N152" s="26">
        <f t="shared" si="68"/>
        <v>3.4380952380952383</v>
      </c>
      <c r="O152" s="56"/>
      <c r="P152" s="48">
        <v>0</v>
      </c>
      <c r="Q152" s="48">
        <v>0</v>
      </c>
      <c r="R152" s="48">
        <v>0</v>
      </c>
    </row>
    <row r="153" spans="1:18" ht="15.75" customHeight="1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</row>
    <row r="154" spans="1:18" ht="33.75" customHeight="1">
      <c r="A154" s="65" t="s">
        <v>144</v>
      </c>
      <c r="B154" s="4" t="s">
        <v>145</v>
      </c>
      <c r="C154" s="36">
        <v>0</v>
      </c>
      <c r="D154" s="36">
        <v>0</v>
      </c>
      <c r="E154" s="36">
        <v>2</v>
      </c>
      <c r="F154" s="36">
        <v>53</v>
      </c>
      <c r="G154" s="36">
        <v>106</v>
      </c>
      <c r="H154" s="16">
        <f>SUM(D154:G154)</f>
        <v>161</v>
      </c>
      <c r="I154" s="36">
        <f t="shared" ref="I154:I155" si="69">D154*1</f>
        <v>0</v>
      </c>
      <c r="J154" s="36">
        <f t="shared" si="37"/>
        <v>4</v>
      </c>
      <c r="K154" s="36">
        <f t="shared" ref="K154:K155" si="70">F154*3</f>
        <v>159</v>
      </c>
      <c r="L154" s="36">
        <f t="shared" ref="L154:L155" si="71">G154*4</f>
        <v>424</v>
      </c>
      <c r="M154" s="40">
        <f t="shared" ref="M154:M155" si="72">SUM(I154:L154)</f>
        <v>587</v>
      </c>
      <c r="N154" s="27">
        <f t="shared" ref="N154:N155" si="73">M154/H154</f>
        <v>3.6459627329192545</v>
      </c>
      <c r="O154" s="56">
        <f>SQRT((((1-N155)^2)*D155+((2-N155)^2)*E155+((3-N155)^2)*F155+((4-N155)^2)*G155)/H155)</f>
        <v>0.50352716023630417</v>
      </c>
      <c r="P154" s="41">
        <v>5</v>
      </c>
      <c r="Q154" s="42">
        <v>0</v>
      </c>
      <c r="R154" s="41">
        <v>0</v>
      </c>
    </row>
    <row r="155" spans="1:18" ht="21" customHeight="1">
      <c r="A155" s="65"/>
      <c r="B155" s="13" t="s">
        <v>148</v>
      </c>
      <c r="C155" s="15">
        <f>SUM(C154)</f>
        <v>0</v>
      </c>
      <c r="D155" s="15">
        <f>SUM(D154)</f>
        <v>0</v>
      </c>
      <c r="E155" s="15">
        <f>SUM(E154)</f>
        <v>2</v>
      </c>
      <c r="F155" s="15">
        <f>SUM(F154)</f>
        <v>53</v>
      </c>
      <c r="G155" s="15">
        <f>SUM(G154)</f>
        <v>106</v>
      </c>
      <c r="H155" s="15">
        <f>SUM(D155:G155)</f>
        <v>161</v>
      </c>
      <c r="I155" s="37">
        <f t="shared" si="69"/>
        <v>0</v>
      </c>
      <c r="J155" s="37">
        <f t="shared" si="37"/>
        <v>4</v>
      </c>
      <c r="K155" s="37">
        <f t="shared" si="70"/>
        <v>159</v>
      </c>
      <c r="L155" s="37">
        <f t="shared" si="71"/>
        <v>424</v>
      </c>
      <c r="M155" s="29">
        <f t="shared" si="72"/>
        <v>587</v>
      </c>
      <c r="N155" s="26">
        <f t="shared" si="73"/>
        <v>3.6459627329192545</v>
      </c>
      <c r="O155" s="56"/>
      <c r="P155" s="48">
        <v>5</v>
      </c>
      <c r="Q155" s="48">
        <v>0</v>
      </c>
      <c r="R155" s="48">
        <v>0</v>
      </c>
    </row>
    <row r="156" spans="1:18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5"/>
    </row>
    <row r="157" spans="1:18" ht="16.5" customHeight="1">
      <c r="A157" s="57" t="s">
        <v>74</v>
      </c>
      <c r="B157" s="4" t="s">
        <v>75</v>
      </c>
      <c r="C157" s="36">
        <v>8</v>
      </c>
      <c r="D157" s="36">
        <v>17</v>
      </c>
      <c r="E157" s="36">
        <v>42</v>
      </c>
      <c r="F157" s="36">
        <v>164</v>
      </c>
      <c r="G157" s="36">
        <v>133</v>
      </c>
      <c r="H157" s="21">
        <f>SUM(D157:G157)</f>
        <v>356</v>
      </c>
      <c r="I157" s="36">
        <f t="shared" ref="I157:I158" si="74">D157*1</f>
        <v>17</v>
      </c>
      <c r="J157" s="36">
        <f t="shared" si="37"/>
        <v>84</v>
      </c>
      <c r="K157" s="36">
        <f t="shared" ref="K157:K208" si="75">F157*3</f>
        <v>492</v>
      </c>
      <c r="L157" s="36">
        <f t="shared" ref="L157:L208" si="76">G157*4</f>
        <v>532</v>
      </c>
      <c r="M157" s="40">
        <f t="shared" ref="M157:M208" si="77">SUM(I157:L157)</f>
        <v>1125</v>
      </c>
      <c r="N157" s="27">
        <f t="shared" ref="N157:N208" si="78">M157/H157</f>
        <v>3.1601123595505616</v>
      </c>
      <c r="O157" s="61">
        <f>SQRT((((1-N158)^2)*D158+((2-N158)^2)*E158+((3-N158)^2)*F158+((4-N158)^2)*G158)/H158)</f>
        <v>0.81052347404752756</v>
      </c>
      <c r="P157" s="41">
        <v>1</v>
      </c>
      <c r="Q157" s="42">
        <v>15</v>
      </c>
      <c r="R157" s="41">
        <v>0</v>
      </c>
    </row>
    <row r="158" spans="1:18">
      <c r="A158" s="57"/>
      <c r="B158" s="13" t="s">
        <v>148</v>
      </c>
      <c r="C158" s="15">
        <f>SUM(C157)</f>
        <v>8</v>
      </c>
      <c r="D158" s="15">
        <f>SUM(D157)</f>
        <v>17</v>
      </c>
      <c r="E158" s="15">
        <f>SUM(E157)</f>
        <v>42</v>
      </c>
      <c r="F158" s="15">
        <f>SUM(F157)</f>
        <v>164</v>
      </c>
      <c r="G158" s="15">
        <f>SUM(G157)</f>
        <v>133</v>
      </c>
      <c r="H158" s="15">
        <f>SUM(D158:G158)</f>
        <v>356</v>
      </c>
      <c r="I158" s="37">
        <f t="shared" si="74"/>
        <v>17</v>
      </c>
      <c r="J158" s="37">
        <f t="shared" si="37"/>
        <v>84</v>
      </c>
      <c r="K158" s="37">
        <f t="shared" si="75"/>
        <v>492</v>
      </c>
      <c r="L158" s="37">
        <f t="shared" si="76"/>
        <v>532</v>
      </c>
      <c r="M158" s="29">
        <f t="shared" si="77"/>
        <v>1125</v>
      </c>
      <c r="N158" s="26">
        <f t="shared" si="78"/>
        <v>3.1601123595505616</v>
      </c>
      <c r="O158" s="61"/>
      <c r="P158" s="48">
        <f>SUM(P157)</f>
        <v>1</v>
      </c>
      <c r="Q158" s="48">
        <f>SUM(Q157)</f>
        <v>15</v>
      </c>
      <c r="R158" s="48">
        <f>SUM(R157)</f>
        <v>0</v>
      </c>
    </row>
    <row r="159" spans="1:18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5"/>
    </row>
    <row r="160" spans="1:18" ht="15" customHeight="1">
      <c r="A160" s="58" t="s">
        <v>76</v>
      </c>
      <c r="B160" s="3" t="s">
        <v>77</v>
      </c>
      <c r="C160" s="36">
        <v>8</v>
      </c>
      <c r="D160" s="36">
        <v>3</v>
      </c>
      <c r="E160" s="36">
        <v>12</v>
      </c>
      <c r="F160" s="36">
        <v>62</v>
      </c>
      <c r="G160" s="36">
        <v>76</v>
      </c>
      <c r="H160" s="35">
        <f>SUM(D160:G160)</f>
        <v>153</v>
      </c>
      <c r="I160" s="36">
        <f t="shared" ref="I160:I163" si="79">D160*1</f>
        <v>3</v>
      </c>
      <c r="J160" s="36">
        <f t="shared" si="37"/>
        <v>24</v>
      </c>
      <c r="K160" s="36">
        <f t="shared" si="75"/>
        <v>186</v>
      </c>
      <c r="L160" s="36">
        <f t="shared" si="76"/>
        <v>304</v>
      </c>
      <c r="M160" s="40">
        <f t="shared" si="77"/>
        <v>517</v>
      </c>
      <c r="N160" s="27">
        <f t="shared" si="78"/>
        <v>3.3790849673202614</v>
      </c>
      <c r="O160" s="62">
        <f>SQRT((((1-N163)^2)*D163+((2-N163)^2)*E163+((3-N163)^2)*F163+((4-N163)^2)*G163)/H163)</f>
        <v>0.61217449941052915</v>
      </c>
      <c r="P160" s="41">
        <v>2</v>
      </c>
      <c r="Q160" s="42">
        <v>3</v>
      </c>
      <c r="R160" s="41">
        <v>0</v>
      </c>
    </row>
    <row r="161" spans="1:18" ht="15" customHeight="1">
      <c r="A161" s="59"/>
      <c r="B161" s="3" t="s">
        <v>78</v>
      </c>
      <c r="C161" s="36">
        <v>11</v>
      </c>
      <c r="D161" s="36">
        <v>0</v>
      </c>
      <c r="E161" s="36">
        <v>2</v>
      </c>
      <c r="F161" s="36">
        <v>39</v>
      </c>
      <c r="G161" s="36">
        <v>53</v>
      </c>
      <c r="H161" s="35">
        <f>SUM(D161:G161)</f>
        <v>94</v>
      </c>
      <c r="I161" s="36">
        <f t="shared" si="79"/>
        <v>0</v>
      </c>
      <c r="J161" s="36">
        <f t="shared" si="37"/>
        <v>4</v>
      </c>
      <c r="K161" s="36">
        <f t="shared" si="75"/>
        <v>117</v>
      </c>
      <c r="L161" s="36">
        <f t="shared" si="76"/>
        <v>212</v>
      </c>
      <c r="M161" s="40">
        <f t="shared" si="77"/>
        <v>333</v>
      </c>
      <c r="N161" s="27">
        <f t="shared" si="78"/>
        <v>3.5425531914893615</v>
      </c>
      <c r="O161" s="63"/>
      <c r="P161" s="41">
        <v>0</v>
      </c>
      <c r="Q161" s="42">
        <v>5</v>
      </c>
      <c r="R161" s="41">
        <v>0</v>
      </c>
    </row>
    <row r="162" spans="1:18" ht="20.25" customHeight="1">
      <c r="A162" s="59"/>
      <c r="B162" s="3" t="s">
        <v>79</v>
      </c>
      <c r="C162" s="36">
        <v>0</v>
      </c>
      <c r="D162" s="36">
        <v>0</v>
      </c>
      <c r="E162" s="36">
        <v>1</v>
      </c>
      <c r="F162" s="36">
        <v>35</v>
      </c>
      <c r="G162" s="36">
        <v>97</v>
      </c>
      <c r="H162" s="35">
        <f>SUM(D162:G162)</f>
        <v>133</v>
      </c>
      <c r="I162" s="36">
        <f t="shared" si="79"/>
        <v>0</v>
      </c>
      <c r="J162" s="36">
        <f t="shared" si="37"/>
        <v>2</v>
      </c>
      <c r="K162" s="36">
        <f t="shared" si="75"/>
        <v>105</v>
      </c>
      <c r="L162" s="36">
        <f t="shared" si="76"/>
        <v>388</v>
      </c>
      <c r="M162" s="40">
        <f t="shared" si="77"/>
        <v>495</v>
      </c>
      <c r="N162" s="27">
        <f t="shared" si="78"/>
        <v>3.7218045112781954</v>
      </c>
      <c r="O162" s="63"/>
      <c r="P162" s="41">
        <v>0</v>
      </c>
      <c r="Q162" s="42">
        <v>0</v>
      </c>
      <c r="R162" s="42">
        <v>0</v>
      </c>
    </row>
    <row r="163" spans="1:18">
      <c r="A163" s="60"/>
      <c r="B163" s="13" t="s">
        <v>148</v>
      </c>
      <c r="C163" s="15">
        <f>SUM(C160:C162)</f>
        <v>19</v>
      </c>
      <c r="D163" s="15">
        <f>SUM(D160:D162)</f>
        <v>3</v>
      </c>
      <c r="E163" s="15">
        <f>SUM(E160:E162)</f>
        <v>15</v>
      </c>
      <c r="F163" s="15">
        <f>SUM(F160:F162)</f>
        <v>136</v>
      </c>
      <c r="G163" s="15">
        <f>SUM(G160:G162)</f>
        <v>226</v>
      </c>
      <c r="H163" s="15">
        <f>SUM(D163:G163)</f>
        <v>380</v>
      </c>
      <c r="I163" s="37">
        <f t="shared" si="79"/>
        <v>3</v>
      </c>
      <c r="J163" s="37">
        <f t="shared" si="37"/>
        <v>30</v>
      </c>
      <c r="K163" s="37">
        <f t="shared" si="75"/>
        <v>408</v>
      </c>
      <c r="L163" s="37">
        <f t="shared" si="76"/>
        <v>904</v>
      </c>
      <c r="M163" s="29">
        <f t="shared" si="77"/>
        <v>1345</v>
      </c>
      <c r="N163" s="26">
        <f t="shared" si="78"/>
        <v>3.5394736842105261</v>
      </c>
      <c r="O163" s="64"/>
      <c r="P163" s="48">
        <f>SUM(P160:P162)</f>
        <v>2</v>
      </c>
      <c r="Q163" s="48">
        <f>SUM(Q160:Q162)</f>
        <v>8</v>
      </c>
      <c r="R163" s="48">
        <f>SUM(R160:R162)</f>
        <v>0</v>
      </c>
    </row>
    <row r="164" spans="1:18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</row>
    <row r="165" spans="1:18" ht="20.25" customHeight="1">
      <c r="A165" s="82" t="s">
        <v>80</v>
      </c>
      <c r="B165" s="4" t="s">
        <v>81</v>
      </c>
      <c r="C165" s="36">
        <v>14</v>
      </c>
      <c r="D165" s="36">
        <v>0</v>
      </c>
      <c r="E165" s="36">
        <v>10</v>
      </c>
      <c r="F165" s="36">
        <v>111</v>
      </c>
      <c r="G165" s="36">
        <v>138</v>
      </c>
      <c r="H165" s="16">
        <f>SUM(D165:G165)</f>
        <v>259</v>
      </c>
      <c r="I165" s="36">
        <f t="shared" ref="I165:I166" si="80">D165*1</f>
        <v>0</v>
      </c>
      <c r="J165" s="36">
        <f t="shared" si="37"/>
        <v>20</v>
      </c>
      <c r="K165" s="36">
        <f t="shared" si="75"/>
        <v>333</v>
      </c>
      <c r="L165" s="36">
        <f t="shared" si="76"/>
        <v>552</v>
      </c>
      <c r="M165" s="40">
        <f t="shared" si="77"/>
        <v>905</v>
      </c>
      <c r="N165" s="27">
        <f t="shared" si="78"/>
        <v>3.4942084942084941</v>
      </c>
      <c r="O165" s="56">
        <f>SQRT((((1-N166)^2)*D166+((2-N166)^2)*E166+((3-N166)^2)*F166+((4-N166)^2)*G166)/H166)</f>
        <v>0.57200221649985261</v>
      </c>
      <c r="P165" s="41">
        <v>2</v>
      </c>
      <c r="Q165" s="42">
        <v>5</v>
      </c>
      <c r="R165" s="41">
        <v>0</v>
      </c>
    </row>
    <row r="166" spans="1:18">
      <c r="A166" s="82"/>
      <c r="B166" s="13" t="s">
        <v>148</v>
      </c>
      <c r="C166" s="18">
        <f>SUM(C165)</f>
        <v>14</v>
      </c>
      <c r="D166" s="18">
        <f>SUM(D165)</f>
        <v>0</v>
      </c>
      <c r="E166" s="18">
        <f>SUM(E165)</f>
        <v>10</v>
      </c>
      <c r="F166" s="18">
        <f>SUM(F165)</f>
        <v>111</v>
      </c>
      <c r="G166" s="18">
        <f>SUM(G165)</f>
        <v>138</v>
      </c>
      <c r="H166" s="15">
        <f>SUM(D166:G166)</f>
        <v>259</v>
      </c>
      <c r="I166" s="37">
        <f t="shared" si="80"/>
        <v>0</v>
      </c>
      <c r="J166" s="37">
        <f t="shared" si="37"/>
        <v>20</v>
      </c>
      <c r="K166" s="37">
        <f t="shared" si="75"/>
        <v>333</v>
      </c>
      <c r="L166" s="37">
        <f t="shared" si="76"/>
        <v>552</v>
      </c>
      <c r="M166" s="29">
        <f t="shared" si="77"/>
        <v>905</v>
      </c>
      <c r="N166" s="26">
        <f t="shared" si="78"/>
        <v>3.4942084942084941</v>
      </c>
      <c r="O166" s="56"/>
      <c r="P166" s="48">
        <f>SUM(P165)</f>
        <v>2</v>
      </c>
      <c r="Q166" s="48">
        <f>SUM(Q165)</f>
        <v>5</v>
      </c>
      <c r="R166" s="48">
        <f>SUM(R165)</f>
        <v>0</v>
      </c>
    </row>
    <row r="167" spans="1:18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</row>
    <row r="168" spans="1:18" ht="15" customHeight="1">
      <c r="A168" s="65" t="s">
        <v>154</v>
      </c>
      <c r="B168" s="3" t="s">
        <v>91</v>
      </c>
      <c r="C168" s="36">
        <v>1</v>
      </c>
      <c r="D168" s="36">
        <v>1</v>
      </c>
      <c r="E168" s="36">
        <v>0</v>
      </c>
      <c r="F168" s="36">
        <v>15</v>
      </c>
      <c r="G168" s="36">
        <v>60</v>
      </c>
      <c r="H168" s="16">
        <f t="shared" ref="H168:H173" si="81">SUM(D168:G168)</f>
        <v>76</v>
      </c>
      <c r="I168" s="36">
        <f t="shared" ref="I168:I173" si="82">D168*1</f>
        <v>1</v>
      </c>
      <c r="J168" s="36">
        <f t="shared" si="37"/>
        <v>0</v>
      </c>
      <c r="K168" s="36">
        <f t="shared" si="75"/>
        <v>45</v>
      </c>
      <c r="L168" s="36">
        <f t="shared" si="76"/>
        <v>240</v>
      </c>
      <c r="M168" s="40">
        <f t="shared" si="77"/>
        <v>286</v>
      </c>
      <c r="N168" s="27">
        <f t="shared" si="78"/>
        <v>3.763157894736842</v>
      </c>
      <c r="O168" s="56">
        <f>SQRT((((1-N173)^2)*D173+((2-N173)^2)*E173+((3-N173)^2)*F173+((4-N173)^2)*G173)/H173)</f>
        <v>0.7657782256213822</v>
      </c>
      <c r="P168" s="41">
        <v>1</v>
      </c>
      <c r="Q168" s="42">
        <v>1</v>
      </c>
      <c r="R168" s="41">
        <v>0</v>
      </c>
    </row>
    <row r="169" spans="1:18" ht="15" customHeight="1">
      <c r="A169" s="65"/>
      <c r="B169" s="3" t="s">
        <v>157</v>
      </c>
      <c r="C169" s="36">
        <v>15</v>
      </c>
      <c r="D169" s="36">
        <v>0</v>
      </c>
      <c r="E169" s="36">
        <v>9</v>
      </c>
      <c r="F169" s="36">
        <v>12</v>
      </c>
      <c r="G169" s="36">
        <v>90</v>
      </c>
      <c r="H169" s="34">
        <f t="shared" si="81"/>
        <v>111</v>
      </c>
      <c r="I169" s="36">
        <f t="shared" si="82"/>
        <v>0</v>
      </c>
      <c r="J169" s="36">
        <f t="shared" si="37"/>
        <v>18</v>
      </c>
      <c r="K169" s="36">
        <f t="shared" si="75"/>
        <v>36</v>
      </c>
      <c r="L169" s="36">
        <f t="shared" si="76"/>
        <v>360</v>
      </c>
      <c r="M169" s="40">
        <f t="shared" si="77"/>
        <v>414</v>
      </c>
      <c r="N169" s="27">
        <f t="shared" si="78"/>
        <v>3.7297297297297298</v>
      </c>
      <c r="O169" s="56"/>
      <c r="P169" s="41">
        <v>1</v>
      </c>
      <c r="Q169" s="42">
        <v>1</v>
      </c>
      <c r="R169" s="41">
        <v>2</v>
      </c>
    </row>
    <row r="170" spans="1:18" ht="15" customHeight="1">
      <c r="A170" s="65"/>
      <c r="B170" s="3" t="s">
        <v>126</v>
      </c>
      <c r="C170" s="36">
        <v>0</v>
      </c>
      <c r="D170" s="36">
        <v>0</v>
      </c>
      <c r="E170" s="36">
        <v>2</v>
      </c>
      <c r="F170" s="36">
        <v>30</v>
      </c>
      <c r="G170" s="36">
        <v>31</v>
      </c>
      <c r="H170" s="16">
        <f t="shared" si="81"/>
        <v>63</v>
      </c>
      <c r="I170" s="36">
        <f t="shared" si="82"/>
        <v>0</v>
      </c>
      <c r="J170" s="36">
        <f t="shared" ref="J170:J173" si="83">E170*2</f>
        <v>4</v>
      </c>
      <c r="K170" s="36">
        <f t="shared" si="75"/>
        <v>90</v>
      </c>
      <c r="L170" s="36">
        <f t="shared" si="76"/>
        <v>124</v>
      </c>
      <c r="M170" s="40">
        <f t="shared" si="77"/>
        <v>218</v>
      </c>
      <c r="N170" s="27">
        <f t="shared" si="78"/>
        <v>3.4603174603174605</v>
      </c>
      <c r="O170" s="56"/>
      <c r="P170" s="41">
        <v>1</v>
      </c>
      <c r="Q170" s="42">
        <v>2</v>
      </c>
      <c r="R170" s="41">
        <v>0</v>
      </c>
    </row>
    <row r="171" spans="1:18" ht="15" customHeight="1">
      <c r="A171" s="65"/>
      <c r="B171" s="3" t="s">
        <v>127</v>
      </c>
      <c r="C171" s="36">
        <v>14</v>
      </c>
      <c r="D171" s="36">
        <v>12</v>
      </c>
      <c r="E171" s="36">
        <v>15</v>
      </c>
      <c r="F171" s="36">
        <v>57</v>
      </c>
      <c r="G171" s="36">
        <v>42</v>
      </c>
      <c r="H171" s="16">
        <f t="shared" si="81"/>
        <v>126</v>
      </c>
      <c r="I171" s="36">
        <f t="shared" si="82"/>
        <v>12</v>
      </c>
      <c r="J171" s="36">
        <f t="shared" si="83"/>
        <v>30</v>
      </c>
      <c r="K171" s="36">
        <f t="shared" si="75"/>
        <v>171</v>
      </c>
      <c r="L171" s="36">
        <f t="shared" si="76"/>
        <v>168</v>
      </c>
      <c r="M171" s="40">
        <f t="shared" si="77"/>
        <v>381</v>
      </c>
      <c r="N171" s="27">
        <f t="shared" si="78"/>
        <v>3.0238095238095237</v>
      </c>
      <c r="O171" s="56"/>
      <c r="P171" s="41">
        <v>0</v>
      </c>
      <c r="Q171" s="42">
        <v>2</v>
      </c>
      <c r="R171" s="41">
        <v>0</v>
      </c>
    </row>
    <row r="172" spans="1:18" ht="15" customHeight="1">
      <c r="A172" s="65"/>
      <c r="B172" s="3" t="s">
        <v>128</v>
      </c>
      <c r="C172" s="36">
        <v>0</v>
      </c>
      <c r="D172" s="36">
        <v>0</v>
      </c>
      <c r="E172" s="36">
        <v>6</v>
      </c>
      <c r="F172" s="36">
        <v>16</v>
      </c>
      <c r="G172" s="36">
        <v>20</v>
      </c>
      <c r="H172" s="16">
        <f t="shared" si="81"/>
        <v>42</v>
      </c>
      <c r="I172" s="36">
        <f t="shared" si="82"/>
        <v>0</v>
      </c>
      <c r="J172" s="36">
        <f t="shared" si="83"/>
        <v>12</v>
      </c>
      <c r="K172" s="36">
        <f t="shared" si="75"/>
        <v>48</v>
      </c>
      <c r="L172" s="36">
        <f t="shared" si="76"/>
        <v>80</v>
      </c>
      <c r="M172" s="40">
        <f t="shared" si="77"/>
        <v>140</v>
      </c>
      <c r="N172" s="27">
        <f t="shared" si="78"/>
        <v>3.3333333333333335</v>
      </c>
      <c r="O172" s="56"/>
      <c r="P172" s="41">
        <v>0</v>
      </c>
      <c r="Q172" s="42">
        <v>0</v>
      </c>
      <c r="R172" s="41">
        <v>0</v>
      </c>
    </row>
    <row r="173" spans="1:18">
      <c r="A173" s="65"/>
      <c r="B173" s="13" t="s">
        <v>148</v>
      </c>
      <c r="C173" s="15">
        <f>SUM(C168:C172)</f>
        <v>30</v>
      </c>
      <c r="D173" s="15">
        <f>SUM(D168:D172)</f>
        <v>13</v>
      </c>
      <c r="E173" s="15">
        <f>SUM(E168:E172)</f>
        <v>32</v>
      </c>
      <c r="F173" s="15">
        <f>SUM(F168:F172)</f>
        <v>130</v>
      </c>
      <c r="G173" s="15">
        <f>SUM(G168:G172)</f>
        <v>243</v>
      </c>
      <c r="H173" s="15">
        <f t="shared" si="81"/>
        <v>418</v>
      </c>
      <c r="I173" s="37">
        <f t="shared" si="82"/>
        <v>13</v>
      </c>
      <c r="J173" s="37">
        <f t="shared" si="83"/>
        <v>64</v>
      </c>
      <c r="K173" s="37">
        <f t="shared" si="75"/>
        <v>390</v>
      </c>
      <c r="L173" s="37">
        <f t="shared" si="76"/>
        <v>972</v>
      </c>
      <c r="M173" s="29">
        <f t="shared" si="77"/>
        <v>1439</v>
      </c>
      <c r="N173" s="26">
        <f t="shared" si="78"/>
        <v>3.4425837320574164</v>
      </c>
      <c r="O173" s="56"/>
      <c r="P173" s="48">
        <f>SUM(P168:P172)</f>
        <v>3</v>
      </c>
      <c r="Q173" s="48">
        <f>SUM(Q168:Q172)</f>
        <v>6</v>
      </c>
      <c r="R173" s="48">
        <f>SUM(R168:R172)</f>
        <v>2</v>
      </c>
    </row>
    <row r="174" spans="1:18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</row>
    <row r="175" spans="1:18" ht="15" customHeight="1">
      <c r="A175" s="66" t="s">
        <v>82</v>
      </c>
      <c r="B175" s="3" t="s">
        <v>83</v>
      </c>
      <c r="C175" s="36">
        <v>9</v>
      </c>
      <c r="D175" s="36">
        <v>3</v>
      </c>
      <c r="E175" s="36">
        <v>13</v>
      </c>
      <c r="F175" s="36">
        <v>84</v>
      </c>
      <c r="G175" s="36">
        <v>80</v>
      </c>
      <c r="H175" s="16">
        <f>SUM(D175:G175)</f>
        <v>180</v>
      </c>
      <c r="I175" s="36">
        <f t="shared" ref="I175:I178" si="84">D175*1</f>
        <v>3</v>
      </c>
      <c r="J175" s="36">
        <f t="shared" ref="J175:J178" si="85">E175*2</f>
        <v>26</v>
      </c>
      <c r="K175" s="36">
        <f t="shared" si="75"/>
        <v>252</v>
      </c>
      <c r="L175" s="36">
        <f t="shared" si="76"/>
        <v>320</v>
      </c>
      <c r="M175" s="40">
        <f t="shared" si="77"/>
        <v>601</v>
      </c>
      <c r="N175" s="27">
        <f t="shared" si="78"/>
        <v>3.338888888888889</v>
      </c>
      <c r="O175" s="56">
        <f>SQRT((((1-N178)^2)*D178+((2-N178)^2)*E178+((3-N178)^2)*F178+((4-N178)^2)*G178)/H178)</f>
        <v>0.63366622010484319</v>
      </c>
      <c r="P175" s="41">
        <v>3</v>
      </c>
      <c r="Q175" s="42">
        <v>4</v>
      </c>
      <c r="R175" s="41">
        <v>3</v>
      </c>
    </row>
    <row r="176" spans="1:18" ht="15" customHeight="1">
      <c r="A176" s="66"/>
      <c r="B176" s="3" t="s">
        <v>84</v>
      </c>
      <c r="C176" s="36">
        <v>2</v>
      </c>
      <c r="D176" s="36">
        <v>1</v>
      </c>
      <c r="E176" s="36">
        <v>11</v>
      </c>
      <c r="F176" s="36">
        <v>100</v>
      </c>
      <c r="G176" s="36">
        <v>82</v>
      </c>
      <c r="H176" s="16">
        <f>SUM(D176:G176)</f>
        <v>194</v>
      </c>
      <c r="I176" s="36">
        <f t="shared" si="84"/>
        <v>1</v>
      </c>
      <c r="J176" s="36">
        <f t="shared" si="85"/>
        <v>22</v>
      </c>
      <c r="K176" s="36">
        <f t="shared" si="75"/>
        <v>300</v>
      </c>
      <c r="L176" s="36">
        <f t="shared" si="76"/>
        <v>328</v>
      </c>
      <c r="M176" s="40">
        <f t="shared" si="77"/>
        <v>651</v>
      </c>
      <c r="N176" s="27">
        <f t="shared" si="78"/>
        <v>3.3556701030927836</v>
      </c>
      <c r="O176" s="56"/>
      <c r="P176" s="41">
        <v>5</v>
      </c>
      <c r="Q176" s="42">
        <v>2</v>
      </c>
      <c r="R176" s="41">
        <v>2</v>
      </c>
    </row>
    <row r="177" spans="1:18" ht="15" customHeight="1">
      <c r="A177" s="66"/>
      <c r="B177" s="3" t="s">
        <v>85</v>
      </c>
      <c r="C177" s="36">
        <v>1</v>
      </c>
      <c r="D177" s="36">
        <v>0</v>
      </c>
      <c r="E177" s="36">
        <v>0</v>
      </c>
      <c r="F177" s="36">
        <v>25</v>
      </c>
      <c r="G177" s="36">
        <v>16</v>
      </c>
      <c r="H177" s="16">
        <f>SUM(D177:G177)</f>
        <v>41</v>
      </c>
      <c r="I177" s="36">
        <f t="shared" si="84"/>
        <v>0</v>
      </c>
      <c r="J177" s="36">
        <f t="shared" si="85"/>
        <v>0</v>
      </c>
      <c r="K177" s="36">
        <f t="shared" si="75"/>
        <v>75</v>
      </c>
      <c r="L177" s="36">
        <f t="shared" si="76"/>
        <v>64</v>
      </c>
      <c r="M177" s="40">
        <f t="shared" si="77"/>
        <v>139</v>
      </c>
      <c r="N177" s="27">
        <f t="shared" si="78"/>
        <v>3.3902439024390243</v>
      </c>
      <c r="O177" s="56"/>
      <c r="P177" s="41">
        <v>0</v>
      </c>
      <c r="Q177" s="42">
        <v>0</v>
      </c>
      <c r="R177" s="41">
        <v>0</v>
      </c>
    </row>
    <row r="178" spans="1:18">
      <c r="A178" s="66"/>
      <c r="B178" s="13" t="s">
        <v>148</v>
      </c>
      <c r="C178" s="15">
        <f>SUM(C175:C177)</f>
        <v>12</v>
      </c>
      <c r="D178" s="15">
        <f>SUM(D175:D177)</f>
        <v>4</v>
      </c>
      <c r="E178" s="15">
        <f>SUM(E175:E177)</f>
        <v>24</v>
      </c>
      <c r="F178" s="15">
        <f>SUM(F175:F177)</f>
        <v>209</v>
      </c>
      <c r="G178" s="15">
        <f>SUM(G175:G177)</f>
        <v>178</v>
      </c>
      <c r="H178" s="15">
        <f>SUM(D178:G178)</f>
        <v>415</v>
      </c>
      <c r="I178" s="37">
        <f t="shared" si="84"/>
        <v>4</v>
      </c>
      <c r="J178" s="37">
        <f t="shared" si="85"/>
        <v>48</v>
      </c>
      <c r="K178" s="37">
        <f t="shared" si="75"/>
        <v>627</v>
      </c>
      <c r="L178" s="37">
        <f t="shared" si="76"/>
        <v>712</v>
      </c>
      <c r="M178" s="29">
        <f t="shared" si="77"/>
        <v>1391</v>
      </c>
      <c r="N178" s="26">
        <f t="shared" si="78"/>
        <v>3.3518072289156629</v>
      </c>
      <c r="O178" s="56"/>
      <c r="P178" s="48">
        <f>SUM(P175:P177)</f>
        <v>8</v>
      </c>
      <c r="Q178" s="48">
        <f>SUM(Q175:Q177)</f>
        <v>6</v>
      </c>
      <c r="R178" s="48">
        <f>SUM(R175:R177)</f>
        <v>5</v>
      </c>
    </row>
    <row r="179" spans="1:18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</row>
    <row r="180" spans="1:18" ht="15" customHeight="1">
      <c r="A180" s="65" t="s">
        <v>86</v>
      </c>
      <c r="B180" s="4" t="s">
        <v>87</v>
      </c>
      <c r="C180" s="36">
        <v>3</v>
      </c>
      <c r="D180" s="36">
        <v>3</v>
      </c>
      <c r="E180" s="36">
        <v>38</v>
      </c>
      <c r="F180" s="36">
        <v>117</v>
      </c>
      <c r="G180" s="36">
        <v>147</v>
      </c>
      <c r="H180" s="21">
        <f>SUM(D180:G180)</f>
        <v>305</v>
      </c>
      <c r="I180" s="36">
        <f t="shared" ref="I180:I184" si="86">D180*1</f>
        <v>3</v>
      </c>
      <c r="J180" s="36">
        <f t="shared" ref="J180:J184" si="87">E180*2</f>
        <v>76</v>
      </c>
      <c r="K180" s="36">
        <f t="shared" si="75"/>
        <v>351</v>
      </c>
      <c r="L180" s="36">
        <f t="shared" si="76"/>
        <v>588</v>
      </c>
      <c r="M180" s="40">
        <f t="shared" si="77"/>
        <v>1018</v>
      </c>
      <c r="N180" s="27">
        <f t="shared" si="78"/>
        <v>3.3377049180327867</v>
      </c>
      <c r="O180" s="61">
        <f>SQRT((((1-N184)^2)*D184+((2-N184)^2)*E184+((3-N184)^2)*F184+((4-N184)^2)*G184)/H184)</f>
        <v>0.79404120396251265</v>
      </c>
      <c r="P180" s="41">
        <v>2</v>
      </c>
      <c r="Q180" s="42">
        <v>9</v>
      </c>
      <c r="R180" s="41">
        <v>0</v>
      </c>
    </row>
    <row r="181" spans="1:18" ht="15" customHeight="1">
      <c r="A181" s="65"/>
      <c r="B181" s="4" t="s">
        <v>88</v>
      </c>
      <c r="C181" s="36">
        <v>10</v>
      </c>
      <c r="D181" s="36">
        <v>4</v>
      </c>
      <c r="E181" s="36">
        <v>28</v>
      </c>
      <c r="F181" s="36">
        <v>77</v>
      </c>
      <c r="G181" s="36">
        <v>91</v>
      </c>
      <c r="H181" s="21">
        <f>SUM(D181:G181)</f>
        <v>200</v>
      </c>
      <c r="I181" s="36">
        <f t="shared" si="86"/>
        <v>4</v>
      </c>
      <c r="J181" s="36">
        <f t="shared" si="87"/>
        <v>56</v>
      </c>
      <c r="K181" s="36">
        <f t="shared" si="75"/>
        <v>231</v>
      </c>
      <c r="L181" s="36">
        <f t="shared" si="76"/>
        <v>364</v>
      </c>
      <c r="M181" s="40">
        <f t="shared" si="77"/>
        <v>655</v>
      </c>
      <c r="N181" s="27">
        <f t="shared" si="78"/>
        <v>3.2749999999999999</v>
      </c>
      <c r="O181" s="61"/>
      <c r="P181" s="41">
        <v>1</v>
      </c>
      <c r="Q181" s="42">
        <v>4</v>
      </c>
      <c r="R181" s="41">
        <v>1</v>
      </c>
    </row>
    <row r="182" spans="1:18" ht="15" customHeight="1">
      <c r="A182" s="65"/>
      <c r="B182" s="4" t="s">
        <v>89</v>
      </c>
      <c r="C182" s="36">
        <v>0</v>
      </c>
      <c r="D182" s="36">
        <v>0</v>
      </c>
      <c r="E182" s="36">
        <v>11</v>
      </c>
      <c r="F182" s="36">
        <v>42</v>
      </c>
      <c r="G182" s="36">
        <v>17</v>
      </c>
      <c r="H182" s="21">
        <f>SUM(D182:G182)</f>
        <v>70</v>
      </c>
      <c r="I182" s="36">
        <f t="shared" si="86"/>
        <v>0</v>
      </c>
      <c r="J182" s="36">
        <f t="shared" si="87"/>
        <v>22</v>
      </c>
      <c r="K182" s="36">
        <f t="shared" si="75"/>
        <v>126</v>
      </c>
      <c r="L182" s="36">
        <f t="shared" si="76"/>
        <v>68</v>
      </c>
      <c r="M182" s="40">
        <f t="shared" si="77"/>
        <v>216</v>
      </c>
      <c r="N182" s="27">
        <f t="shared" si="78"/>
        <v>3.0857142857142859</v>
      </c>
      <c r="O182" s="61"/>
      <c r="P182" s="41">
        <v>0</v>
      </c>
      <c r="Q182" s="42">
        <v>1</v>
      </c>
      <c r="R182" s="41">
        <v>0</v>
      </c>
    </row>
    <row r="183" spans="1:18" ht="15" customHeight="1">
      <c r="A183" s="65"/>
      <c r="B183" s="4" t="s">
        <v>90</v>
      </c>
      <c r="C183" s="36">
        <v>1</v>
      </c>
      <c r="D183" s="36">
        <v>8</v>
      </c>
      <c r="E183" s="36">
        <v>53</v>
      </c>
      <c r="F183" s="36">
        <v>53</v>
      </c>
      <c r="G183" s="36">
        <v>88</v>
      </c>
      <c r="H183" s="21">
        <f>SUM(D183:G183)</f>
        <v>202</v>
      </c>
      <c r="I183" s="36">
        <f t="shared" si="86"/>
        <v>8</v>
      </c>
      <c r="J183" s="36">
        <f t="shared" si="87"/>
        <v>106</v>
      </c>
      <c r="K183" s="36">
        <f t="shared" si="75"/>
        <v>159</v>
      </c>
      <c r="L183" s="36">
        <f t="shared" si="76"/>
        <v>352</v>
      </c>
      <c r="M183" s="40">
        <f t="shared" si="77"/>
        <v>625</v>
      </c>
      <c r="N183" s="27">
        <f t="shared" si="78"/>
        <v>3.0940594059405941</v>
      </c>
      <c r="O183" s="61"/>
      <c r="P183" s="41">
        <v>0</v>
      </c>
      <c r="Q183" s="42">
        <v>9</v>
      </c>
      <c r="R183" s="41">
        <v>0</v>
      </c>
    </row>
    <row r="184" spans="1:18">
      <c r="A184" s="65"/>
      <c r="B184" s="13" t="s">
        <v>148</v>
      </c>
      <c r="C184" s="15">
        <f>SUM(C180:C183)</f>
        <v>14</v>
      </c>
      <c r="D184" s="15">
        <f>SUM(D180:D183)</f>
        <v>15</v>
      </c>
      <c r="E184" s="15">
        <f>SUM(E180:E183)</f>
        <v>130</v>
      </c>
      <c r="F184" s="15">
        <f>SUM(F180:F183)</f>
        <v>289</v>
      </c>
      <c r="G184" s="15">
        <f>SUM(G180:G183)</f>
        <v>343</v>
      </c>
      <c r="H184" s="15">
        <f>SUM(D184:G184)</f>
        <v>777</v>
      </c>
      <c r="I184" s="37">
        <f t="shared" si="86"/>
        <v>15</v>
      </c>
      <c r="J184" s="37">
        <f t="shared" si="87"/>
        <v>260</v>
      </c>
      <c r="K184" s="37">
        <f t="shared" si="75"/>
        <v>867</v>
      </c>
      <c r="L184" s="37">
        <f t="shared" si="76"/>
        <v>1372</v>
      </c>
      <c r="M184" s="29">
        <f t="shared" si="77"/>
        <v>2514</v>
      </c>
      <c r="N184" s="26">
        <f t="shared" si="78"/>
        <v>3.2355212355212357</v>
      </c>
      <c r="O184" s="61"/>
      <c r="P184" s="48">
        <f>SUM(P180:P183)</f>
        <v>3</v>
      </c>
      <c r="Q184" s="48">
        <f>SUM(Q180:Q183)</f>
        <v>23</v>
      </c>
      <c r="R184" s="48">
        <f>SUM(R180:R183)</f>
        <v>1</v>
      </c>
    </row>
    <row r="185" spans="1:18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</row>
    <row r="186" spans="1:18" ht="19.5" customHeight="1">
      <c r="A186" s="65" t="s">
        <v>92</v>
      </c>
      <c r="B186" s="4" t="s">
        <v>91</v>
      </c>
      <c r="C186" s="36">
        <v>11</v>
      </c>
      <c r="D186" s="36">
        <v>2</v>
      </c>
      <c r="E186" s="36">
        <v>28</v>
      </c>
      <c r="F186" s="36">
        <v>122</v>
      </c>
      <c r="G186" s="36">
        <v>215</v>
      </c>
      <c r="H186" s="16">
        <f>SUM(D186:G186)</f>
        <v>367</v>
      </c>
      <c r="I186" s="36">
        <f t="shared" ref="I186:I187" si="88">D186*1</f>
        <v>2</v>
      </c>
      <c r="J186" s="36">
        <f t="shared" ref="J186:J187" si="89">E186*2</f>
        <v>56</v>
      </c>
      <c r="K186" s="36">
        <f t="shared" si="75"/>
        <v>366</v>
      </c>
      <c r="L186" s="36">
        <f t="shared" si="76"/>
        <v>860</v>
      </c>
      <c r="M186" s="40">
        <f t="shared" si="77"/>
        <v>1284</v>
      </c>
      <c r="N186" s="27">
        <f t="shared" si="78"/>
        <v>3.4986376021798367</v>
      </c>
      <c r="O186" s="56"/>
      <c r="P186" s="41">
        <v>0</v>
      </c>
      <c r="Q186" s="42">
        <v>2</v>
      </c>
      <c r="R186" s="41">
        <v>1</v>
      </c>
    </row>
    <row r="187" spans="1:18">
      <c r="A187" s="65"/>
      <c r="B187" s="13" t="s">
        <v>148</v>
      </c>
      <c r="C187" s="15">
        <f>SUM(C186)</f>
        <v>11</v>
      </c>
      <c r="D187" s="15">
        <f>SUM(D186)</f>
        <v>2</v>
      </c>
      <c r="E187" s="15">
        <f>SUM(E186)</f>
        <v>28</v>
      </c>
      <c r="F187" s="15">
        <f>SUM(F186)</f>
        <v>122</v>
      </c>
      <c r="G187" s="15">
        <f>SUM(G186)</f>
        <v>215</v>
      </c>
      <c r="H187" s="15">
        <f>SUM(D187:G187)</f>
        <v>367</v>
      </c>
      <c r="I187" s="37">
        <f t="shared" si="88"/>
        <v>2</v>
      </c>
      <c r="J187" s="37">
        <f t="shared" si="89"/>
        <v>56</v>
      </c>
      <c r="K187" s="37">
        <f t="shared" si="75"/>
        <v>366</v>
      </c>
      <c r="L187" s="37">
        <f t="shared" si="76"/>
        <v>860</v>
      </c>
      <c r="M187" s="29">
        <f t="shared" si="77"/>
        <v>1284</v>
      </c>
      <c r="N187" s="26">
        <f t="shared" si="78"/>
        <v>3.4986376021798367</v>
      </c>
      <c r="O187" s="56"/>
      <c r="P187" s="48">
        <f>SUM(P186)</f>
        <v>0</v>
      </c>
      <c r="Q187" s="48">
        <f>SUM(Q186)</f>
        <v>2</v>
      </c>
      <c r="R187" s="48">
        <f>SUM(R186)</f>
        <v>1</v>
      </c>
    </row>
    <row r="188" spans="1:18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</row>
    <row r="189" spans="1:18" ht="15" customHeight="1">
      <c r="A189" s="66" t="s">
        <v>93</v>
      </c>
      <c r="B189" s="3" t="s">
        <v>94</v>
      </c>
      <c r="C189" s="36">
        <v>0</v>
      </c>
      <c r="D189" s="36">
        <v>1</v>
      </c>
      <c r="E189" s="36">
        <v>15</v>
      </c>
      <c r="F189" s="36">
        <v>87</v>
      </c>
      <c r="G189" s="36">
        <v>72</v>
      </c>
      <c r="H189" s="16">
        <f t="shared" ref="H189:H194" si="90">SUM(D189:G189)</f>
        <v>175</v>
      </c>
      <c r="I189" s="36">
        <f t="shared" ref="I189:I194" si="91">D189*1</f>
        <v>1</v>
      </c>
      <c r="J189" s="36">
        <f t="shared" ref="J189:J194" si="92">E189*2</f>
        <v>30</v>
      </c>
      <c r="K189" s="36">
        <f t="shared" si="75"/>
        <v>261</v>
      </c>
      <c r="L189" s="36">
        <f t="shared" si="76"/>
        <v>288</v>
      </c>
      <c r="M189" s="40">
        <f t="shared" si="77"/>
        <v>580</v>
      </c>
      <c r="N189" s="27">
        <f t="shared" si="78"/>
        <v>3.3142857142857145</v>
      </c>
      <c r="O189" s="56">
        <f>SQRT((((1-N194)^2)*D194+((2-N194)^2)*E194+((3-N194)^2)*F194+((4-N194)^2)*G194)/H194)</f>
        <v>0.71149144803352526</v>
      </c>
      <c r="P189" s="41">
        <v>0</v>
      </c>
      <c r="Q189" s="42">
        <v>3</v>
      </c>
      <c r="R189" s="41">
        <v>0</v>
      </c>
    </row>
    <row r="190" spans="1:18" ht="15" customHeight="1">
      <c r="A190" s="66"/>
      <c r="B190" s="3" t="s">
        <v>95</v>
      </c>
      <c r="C190" s="36">
        <v>0</v>
      </c>
      <c r="D190" s="36">
        <v>7</v>
      </c>
      <c r="E190" s="36">
        <v>41</v>
      </c>
      <c r="F190" s="36">
        <v>106</v>
      </c>
      <c r="G190" s="36">
        <v>77</v>
      </c>
      <c r="H190" s="16">
        <f t="shared" si="90"/>
        <v>231</v>
      </c>
      <c r="I190" s="36">
        <f t="shared" si="91"/>
        <v>7</v>
      </c>
      <c r="J190" s="36">
        <f t="shared" si="92"/>
        <v>82</v>
      </c>
      <c r="K190" s="36">
        <f t="shared" si="75"/>
        <v>318</v>
      </c>
      <c r="L190" s="36">
        <f t="shared" si="76"/>
        <v>308</v>
      </c>
      <c r="M190" s="40">
        <f t="shared" si="77"/>
        <v>715</v>
      </c>
      <c r="N190" s="27">
        <f t="shared" si="78"/>
        <v>3.0952380952380953</v>
      </c>
      <c r="O190" s="56"/>
      <c r="P190" s="41">
        <v>0</v>
      </c>
      <c r="Q190" s="42">
        <v>7</v>
      </c>
      <c r="R190" s="41">
        <v>0</v>
      </c>
    </row>
    <row r="191" spans="1:18" ht="15" customHeight="1">
      <c r="A191" s="66"/>
      <c r="B191" s="3" t="s">
        <v>96</v>
      </c>
      <c r="C191" s="36">
        <v>0</v>
      </c>
      <c r="D191" s="36">
        <v>2</v>
      </c>
      <c r="E191" s="36">
        <v>13</v>
      </c>
      <c r="F191" s="36">
        <v>102</v>
      </c>
      <c r="G191" s="36">
        <v>100</v>
      </c>
      <c r="H191" s="16">
        <f t="shared" si="90"/>
        <v>217</v>
      </c>
      <c r="I191" s="36">
        <f t="shared" si="91"/>
        <v>2</v>
      </c>
      <c r="J191" s="36">
        <f t="shared" si="92"/>
        <v>26</v>
      </c>
      <c r="K191" s="36">
        <f t="shared" si="75"/>
        <v>306</v>
      </c>
      <c r="L191" s="36">
        <f t="shared" si="76"/>
        <v>400</v>
      </c>
      <c r="M191" s="40">
        <f t="shared" si="77"/>
        <v>734</v>
      </c>
      <c r="N191" s="27">
        <f t="shared" si="78"/>
        <v>3.3824884792626726</v>
      </c>
      <c r="O191" s="56"/>
      <c r="P191" s="41">
        <v>0</v>
      </c>
      <c r="Q191" s="42">
        <v>4</v>
      </c>
      <c r="R191" s="41">
        <v>0</v>
      </c>
    </row>
    <row r="192" spans="1:18" ht="15" customHeight="1">
      <c r="A192" s="66"/>
      <c r="B192" s="3" t="s">
        <v>97</v>
      </c>
      <c r="C192" s="36">
        <v>0</v>
      </c>
      <c r="D192" s="36">
        <v>0</v>
      </c>
      <c r="E192" s="36">
        <v>10</v>
      </c>
      <c r="F192" s="36">
        <v>27</v>
      </c>
      <c r="G192" s="36">
        <v>19</v>
      </c>
      <c r="H192" s="16">
        <f t="shared" si="90"/>
        <v>56</v>
      </c>
      <c r="I192" s="36">
        <f t="shared" si="91"/>
        <v>0</v>
      </c>
      <c r="J192" s="36">
        <f t="shared" si="92"/>
        <v>20</v>
      </c>
      <c r="K192" s="36">
        <f t="shared" si="75"/>
        <v>81</v>
      </c>
      <c r="L192" s="36">
        <f t="shared" si="76"/>
        <v>76</v>
      </c>
      <c r="M192" s="40">
        <f t="shared" si="77"/>
        <v>177</v>
      </c>
      <c r="N192" s="27">
        <f t="shared" si="78"/>
        <v>3.1607142857142856</v>
      </c>
      <c r="O192" s="56"/>
      <c r="P192" s="41">
        <v>1</v>
      </c>
      <c r="Q192" s="42">
        <v>2</v>
      </c>
      <c r="R192" s="41">
        <v>0</v>
      </c>
    </row>
    <row r="193" spans="1:18" ht="15" customHeight="1">
      <c r="A193" s="66"/>
      <c r="B193" s="3" t="s">
        <v>98</v>
      </c>
      <c r="C193" s="36">
        <v>0</v>
      </c>
      <c r="D193" s="36">
        <v>0</v>
      </c>
      <c r="E193" s="36">
        <v>10</v>
      </c>
      <c r="F193" s="36">
        <v>31</v>
      </c>
      <c r="G193" s="36">
        <v>36</v>
      </c>
      <c r="H193" s="16">
        <f t="shared" si="90"/>
        <v>77</v>
      </c>
      <c r="I193" s="36">
        <f t="shared" si="91"/>
        <v>0</v>
      </c>
      <c r="J193" s="36">
        <f t="shared" si="92"/>
        <v>20</v>
      </c>
      <c r="K193" s="36">
        <f t="shared" si="75"/>
        <v>93</v>
      </c>
      <c r="L193" s="36">
        <f t="shared" si="76"/>
        <v>144</v>
      </c>
      <c r="M193" s="40">
        <f t="shared" si="77"/>
        <v>257</v>
      </c>
      <c r="N193" s="27">
        <f t="shared" si="78"/>
        <v>3.3376623376623376</v>
      </c>
      <c r="O193" s="56"/>
      <c r="P193" s="41">
        <v>0</v>
      </c>
      <c r="Q193" s="42">
        <v>0</v>
      </c>
      <c r="R193" s="41">
        <v>1</v>
      </c>
    </row>
    <row r="194" spans="1:18">
      <c r="A194" s="66"/>
      <c r="B194" s="13" t="s">
        <v>148</v>
      </c>
      <c r="C194" s="15">
        <f>SUM(C189:C193)</f>
        <v>0</v>
      </c>
      <c r="D194" s="15">
        <f>SUM(D189:D193)</f>
        <v>10</v>
      </c>
      <c r="E194" s="15">
        <f>SUM(E189:E193)</f>
        <v>89</v>
      </c>
      <c r="F194" s="15">
        <f>SUM(F189:F193)</f>
        <v>353</v>
      </c>
      <c r="G194" s="15">
        <f>SUM(G189:G193)</f>
        <v>304</v>
      </c>
      <c r="H194" s="15">
        <f t="shared" si="90"/>
        <v>756</v>
      </c>
      <c r="I194" s="37">
        <f t="shared" si="91"/>
        <v>10</v>
      </c>
      <c r="J194" s="37">
        <f t="shared" si="92"/>
        <v>178</v>
      </c>
      <c r="K194" s="37">
        <f t="shared" si="75"/>
        <v>1059</v>
      </c>
      <c r="L194" s="37">
        <f t="shared" si="76"/>
        <v>1216</v>
      </c>
      <c r="M194" s="29">
        <f t="shared" si="77"/>
        <v>2463</v>
      </c>
      <c r="N194" s="26">
        <f t="shared" si="78"/>
        <v>3.2579365079365079</v>
      </c>
      <c r="O194" s="56"/>
      <c r="P194" s="48">
        <f>SUM(P189:P193)</f>
        <v>1</v>
      </c>
      <c r="Q194" s="48">
        <f>SUM(Q189:Q193)</f>
        <v>16</v>
      </c>
      <c r="R194" s="48">
        <f>SUM(R189:R193)</f>
        <v>1</v>
      </c>
    </row>
    <row r="195" spans="1:18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</row>
    <row r="196" spans="1:18" ht="15" customHeight="1">
      <c r="A196" s="65" t="s">
        <v>99</v>
      </c>
      <c r="B196" s="4" t="s">
        <v>100</v>
      </c>
      <c r="C196" s="36">
        <v>0</v>
      </c>
      <c r="D196" s="36">
        <v>5</v>
      </c>
      <c r="E196" s="36">
        <v>12</v>
      </c>
      <c r="F196" s="36">
        <v>24</v>
      </c>
      <c r="G196" s="36">
        <v>29</v>
      </c>
      <c r="H196" s="16">
        <f>SUM(D196:G196)</f>
        <v>70</v>
      </c>
      <c r="I196" s="36">
        <f t="shared" ref="I196:I200" si="93">D196*1</f>
        <v>5</v>
      </c>
      <c r="J196" s="36">
        <f t="shared" ref="J196:J200" si="94">E196*2</f>
        <v>24</v>
      </c>
      <c r="K196" s="36">
        <f t="shared" si="75"/>
        <v>72</v>
      </c>
      <c r="L196" s="36">
        <f t="shared" si="76"/>
        <v>116</v>
      </c>
      <c r="M196" s="40">
        <f t="shared" si="77"/>
        <v>217</v>
      </c>
      <c r="N196" s="27">
        <f t="shared" si="78"/>
        <v>3.1</v>
      </c>
      <c r="O196" s="56">
        <f>SQRT((((1-N200)^2)*D200+((2-N200)^2)*E200+((3-N200)^2)*F200+((4-N200)^2)*G200)/H200)</f>
        <v>0.59933840978176722</v>
      </c>
      <c r="P196" s="41">
        <v>2</v>
      </c>
      <c r="Q196" s="42">
        <v>2</v>
      </c>
      <c r="R196" s="41">
        <v>0</v>
      </c>
    </row>
    <row r="197" spans="1:18" ht="15" customHeight="1">
      <c r="A197" s="65"/>
      <c r="B197" s="4" t="s">
        <v>101</v>
      </c>
      <c r="C197" s="36">
        <v>0</v>
      </c>
      <c r="D197" s="36">
        <v>0</v>
      </c>
      <c r="E197" s="36">
        <v>0</v>
      </c>
      <c r="F197" s="36">
        <v>19</v>
      </c>
      <c r="G197" s="36">
        <v>65</v>
      </c>
      <c r="H197" s="16">
        <f>SUM(D197:G197)</f>
        <v>84</v>
      </c>
      <c r="I197" s="36">
        <f t="shared" si="93"/>
        <v>0</v>
      </c>
      <c r="J197" s="36">
        <f t="shared" si="94"/>
        <v>0</v>
      </c>
      <c r="K197" s="36">
        <f t="shared" si="75"/>
        <v>57</v>
      </c>
      <c r="L197" s="36">
        <f t="shared" si="76"/>
        <v>260</v>
      </c>
      <c r="M197" s="40">
        <f t="shared" si="77"/>
        <v>317</v>
      </c>
      <c r="N197" s="27">
        <f t="shared" si="78"/>
        <v>3.7738095238095237</v>
      </c>
      <c r="O197" s="56"/>
      <c r="P197" s="41">
        <v>1</v>
      </c>
      <c r="Q197" s="42">
        <v>3</v>
      </c>
      <c r="R197" s="41">
        <v>0</v>
      </c>
    </row>
    <row r="198" spans="1:18" ht="15" customHeight="1">
      <c r="A198" s="65"/>
      <c r="B198" s="4" t="s">
        <v>102</v>
      </c>
      <c r="C198" s="36">
        <v>0</v>
      </c>
      <c r="D198" s="36">
        <v>1</v>
      </c>
      <c r="E198" s="36">
        <v>1</v>
      </c>
      <c r="F198" s="36">
        <v>10</v>
      </c>
      <c r="G198" s="36">
        <v>30</v>
      </c>
      <c r="H198" s="16">
        <f>SUM(D198:G198)</f>
        <v>42</v>
      </c>
      <c r="I198" s="36">
        <f t="shared" si="93"/>
        <v>1</v>
      </c>
      <c r="J198" s="36">
        <f t="shared" si="94"/>
        <v>2</v>
      </c>
      <c r="K198" s="36">
        <f t="shared" si="75"/>
        <v>30</v>
      </c>
      <c r="L198" s="36">
        <f t="shared" si="76"/>
        <v>120</v>
      </c>
      <c r="M198" s="40">
        <f t="shared" si="77"/>
        <v>153</v>
      </c>
      <c r="N198" s="27">
        <f t="shared" si="78"/>
        <v>3.6428571428571428</v>
      </c>
      <c r="O198" s="56"/>
      <c r="P198" s="41">
        <v>2</v>
      </c>
      <c r="Q198" s="42">
        <v>0</v>
      </c>
      <c r="R198" s="41">
        <v>0</v>
      </c>
    </row>
    <row r="199" spans="1:18" ht="15" customHeight="1">
      <c r="A199" s="65"/>
      <c r="B199" s="4" t="s">
        <v>103</v>
      </c>
      <c r="C199" s="36">
        <v>23</v>
      </c>
      <c r="D199" s="36">
        <v>2</v>
      </c>
      <c r="E199" s="36">
        <v>8</v>
      </c>
      <c r="F199" s="36">
        <v>89</v>
      </c>
      <c r="G199" s="36">
        <v>347</v>
      </c>
      <c r="H199" s="16">
        <f>SUM(D199:G199)</f>
        <v>446</v>
      </c>
      <c r="I199" s="36">
        <f t="shared" si="93"/>
        <v>2</v>
      </c>
      <c r="J199" s="36">
        <f t="shared" si="94"/>
        <v>16</v>
      </c>
      <c r="K199" s="36">
        <f t="shared" si="75"/>
        <v>267</v>
      </c>
      <c r="L199" s="36">
        <f t="shared" si="76"/>
        <v>1388</v>
      </c>
      <c r="M199" s="40">
        <f t="shared" si="77"/>
        <v>1673</v>
      </c>
      <c r="N199" s="27">
        <f t="shared" si="78"/>
        <v>3.7511210762331837</v>
      </c>
      <c r="O199" s="56"/>
      <c r="P199" s="41">
        <v>5</v>
      </c>
      <c r="Q199" s="42">
        <v>13</v>
      </c>
      <c r="R199" s="41">
        <v>5</v>
      </c>
    </row>
    <row r="200" spans="1:18">
      <c r="A200" s="65"/>
      <c r="B200" s="13" t="s">
        <v>148</v>
      </c>
      <c r="C200" s="15">
        <f>SUM(C196:C199)</f>
        <v>23</v>
      </c>
      <c r="D200" s="15">
        <f>SUM(D196:D199)</f>
        <v>8</v>
      </c>
      <c r="E200" s="15">
        <f>SUM(E196:E199)</f>
        <v>21</v>
      </c>
      <c r="F200" s="15">
        <f>SUM(F196:F199)</f>
        <v>142</v>
      </c>
      <c r="G200" s="15">
        <f>SUM(G196:G199)</f>
        <v>471</v>
      </c>
      <c r="H200" s="15">
        <f>SUM(D200:G200)</f>
        <v>642</v>
      </c>
      <c r="I200" s="37">
        <f t="shared" si="93"/>
        <v>8</v>
      </c>
      <c r="J200" s="37">
        <f t="shared" si="94"/>
        <v>42</v>
      </c>
      <c r="K200" s="37">
        <f t="shared" si="75"/>
        <v>426</v>
      </c>
      <c r="L200" s="37">
        <f t="shared" si="76"/>
        <v>1884</v>
      </c>
      <c r="M200" s="29">
        <f t="shared" si="77"/>
        <v>2360</v>
      </c>
      <c r="N200" s="26">
        <f t="shared" si="78"/>
        <v>3.67601246105919</v>
      </c>
      <c r="O200" s="56"/>
      <c r="P200" s="48">
        <f>SUM(P196:P199)</f>
        <v>10</v>
      </c>
      <c r="Q200" s="48">
        <f>SUM(Q196:Q199)</f>
        <v>18</v>
      </c>
      <c r="R200" s="48">
        <f>SUM(R196:R199)</f>
        <v>5</v>
      </c>
    </row>
    <row r="201" spans="1:18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</row>
    <row r="202" spans="1:18" ht="15" customHeight="1">
      <c r="A202" s="65" t="s">
        <v>158</v>
      </c>
      <c r="B202" s="4" t="s">
        <v>129</v>
      </c>
      <c r="C202" s="36">
        <v>7</v>
      </c>
      <c r="D202" s="36">
        <v>3</v>
      </c>
      <c r="E202" s="36">
        <v>21</v>
      </c>
      <c r="F202" s="36">
        <v>111</v>
      </c>
      <c r="G202" s="36">
        <v>159</v>
      </c>
      <c r="H202" s="16">
        <f>SUM(D202:G202)</f>
        <v>294</v>
      </c>
      <c r="I202" s="36">
        <f t="shared" ref="I202:I204" si="95">D202*1</f>
        <v>3</v>
      </c>
      <c r="J202" s="36">
        <f t="shared" ref="J202:J204" si="96">E202*2</f>
        <v>42</v>
      </c>
      <c r="K202" s="36">
        <f t="shared" si="75"/>
        <v>333</v>
      </c>
      <c r="L202" s="36">
        <f t="shared" si="76"/>
        <v>636</v>
      </c>
      <c r="M202" s="40">
        <f t="shared" si="77"/>
        <v>1014</v>
      </c>
      <c r="N202" s="27">
        <f t="shared" si="78"/>
        <v>3.4489795918367347</v>
      </c>
      <c r="O202" s="56">
        <f>SQRT((((1-N204)^2)*D204+((2-N204)^2)*E204+((3-N204)^2)*F204+((4-N204)^2)*G204)/H204)</f>
        <v>0.66424457128388315</v>
      </c>
      <c r="P202" s="41">
        <v>0</v>
      </c>
      <c r="Q202" s="42">
        <v>7</v>
      </c>
      <c r="R202" s="41">
        <v>5</v>
      </c>
    </row>
    <row r="203" spans="1:18" ht="18" customHeight="1">
      <c r="A203" s="65"/>
      <c r="B203" s="33" t="s">
        <v>165</v>
      </c>
      <c r="C203" s="36">
        <v>6</v>
      </c>
      <c r="D203" s="36">
        <v>6</v>
      </c>
      <c r="E203" s="36">
        <v>4</v>
      </c>
      <c r="F203" s="36">
        <v>62</v>
      </c>
      <c r="G203" s="36">
        <v>174</v>
      </c>
      <c r="H203" s="16">
        <f>SUM(D203:G203)</f>
        <v>246</v>
      </c>
      <c r="I203" s="36">
        <f t="shared" si="95"/>
        <v>6</v>
      </c>
      <c r="J203" s="36">
        <f t="shared" si="96"/>
        <v>8</v>
      </c>
      <c r="K203" s="36">
        <f t="shared" si="75"/>
        <v>186</v>
      </c>
      <c r="L203" s="36">
        <f t="shared" si="76"/>
        <v>696</v>
      </c>
      <c r="M203" s="40">
        <f t="shared" si="77"/>
        <v>896</v>
      </c>
      <c r="N203" s="27">
        <f t="shared" si="78"/>
        <v>3.6422764227642275</v>
      </c>
      <c r="O203" s="56"/>
      <c r="P203" s="41">
        <v>5</v>
      </c>
      <c r="Q203" s="42">
        <v>1</v>
      </c>
      <c r="R203" s="41">
        <v>0</v>
      </c>
    </row>
    <row r="204" spans="1:18">
      <c r="A204" s="65"/>
      <c r="B204" s="13" t="s">
        <v>148</v>
      </c>
      <c r="C204" s="15">
        <f>SUM(C202:C203)</f>
        <v>13</v>
      </c>
      <c r="D204" s="15">
        <f>SUM(D202:D203)</f>
        <v>9</v>
      </c>
      <c r="E204" s="15">
        <f>SUM(E202:E203)</f>
        <v>25</v>
      </c>
      <c r="F204" s="15">
        <f>SUM(F202:F203)</f>
        <v>173</v>
      </c>
      <c r="G204" s="15">
        <f>SUM(G202:G203)</f>
        <v>333</v>
      </c>
      <c r="H204" s="15">
        <f>SUM(D204:G204)</f>
        <v>540</v>
      </c>
      <c r="I204" s="37">
        <f t="shared" si="95"/>
        <v>9</v>
      </c>
      <c r="J204" s="37">
        <f t="shared" si="96"/>
        <v>50</v>
      </c>
      <c r="K204" s="37">
        <f t="shared" si="75"/>
        <v>519</v>
      </c>
      <c r="L204" s="37">
        <f t="shared" si="76"/>
        <v>1332</v>
      </c>
      <c r="M204" s="29">
        <f t="shared" si="77"/>
        <v>1910</v>
      </c>
      <c r="N204" s="26">
        <f t="shared" si="78"/>
        <v>3.5370370370370372</v>
      </c>
      <c r="O204" s="56"/>
      <c r="P204" s="48">
        <f>SUM(P202:P203)</f>
        <v>5</v>
      </c>
      <c r="Q204" s="48">
        <f>SUM(Q202:Q203)</f>
        <v>8</v>
      </c>
      <c r="R204" s="48">
        <f>SUM(R202:R203)</f>
        <v>5</v>
      </c>
    </row>
    <row r="205" spans="1:18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</row>
    <row r="206" spans="1:18" ht="18.75" customHeight="1">
      <c r="A206" s="58" t="s">
        <v>130</v>
      </c>
      <c r="B206" s="4" t="s">
        <v>131</v>
      </c>
      <c r="C206" s="36">
        <v>3</v>
      </c>
      <c r="D206" s="36">
        <v>1</v>
      </c>
      <c r="E206" s="36">
        <v>6</v>
      </c>
      <c r="F206" s="36">
        <v>32</v>
      </c>
      <c r="G206" s="36">
        <v>119</v>
      </c>
      <c r="H206" s="35">
        <f>SUM(D206:G206)</f>
        <v>158</v>
      </c>
      <c r="I206" s="36">
        <f t="shared" ref="I206:I208" si="97">D206*1</f>
        <v>1</v>
      </c>
      <c r="J206" s="36">
        <f t="shared" ref="J206:J208" si="98">E206*2</f>
        <v>12</v>
      </c>
      <c r="K206" s="36">
        <f t="shared" si="75"/>
        <v>96</v>
      </c>
      <c r="L206" s="36">
        <f t="shared" si="76"/>
        <v>476</v>
      </c>
      <c r="M206" s="40">
        <f t="shared" si="77"/>
        <v>585</v>
      </c>
      <c r="N206" s="27">
        <f t="shared" si="78"/>
        <v>3.7025316455696204</v>
      </c>
      <c r="O206" s="62">
        <f>SQRT((((1-N208)^2)*D208+((2-N208)^2)*E208+((3-N208)^2)*F208+((4-N208)^2)*G208)/H208)</f>
        <v>0.71803319679252775</v>
      </c>
      <c r="P206" s="41">
        <v>1</v>
      </c>
      <c r="Q206" s="42">
        <v>1</v>
      </c>
      <c r="R206" s="41">
        <v>0</v>
      </c>
    </row>
    <row r="207" spans="1:18" ht="27.75" customHeight="1">
      <c r="A207" s="59"/>
      <c r="B207" s="4" t="s">
        <v>134</v>
      </c>
      <c r="C207" s="36">
        <v>9</v>
      </c>
      <c r="D207" s="36">
        <v>12</v>
      </c>
      <c r="E207" s="36">
        <v>31</v>
      </c>
      <c r="F207" s="36">
        <v>117</v>
      </c>
      <c r="G207" s="36">
        <v>251</v>
      </c>
      <c r="H207" s="35">
        <f>SUM(D207:G207)</f>
        <v>411</v>
      </c>
      <c r="I207" s="36">
        <f t="shared" si="97"/>
        <v>12</v>
      </c>
      <c r="J207" s="36">
        <f t="shared" si="98"/>
        <v>62</v>
      </c>
      <c r="K207" s="36">
        <f t="shared" si="75"/>
        <v>351</v>
      </c>
      <c r="L207" s="36">
        <f t="shared" si="76"/>
        <v>1004</v>
      </c>
      <c r="M207" s="40">
        <f t="shared" si="77"/>
        <v>1429</v>
      </c>
      <c r="N207" s="27">
        <f t="shared" si="78"/>
        <v>3.4768856447688563</v>
      </c>
      <c r="O207" s="63"/>
      <c r="P207" s="41">
        <v>1</v>
      </c>
      <c r="Q207" s="42">
        <v>7</v>
      </c>
      <c r="R207" s="41">
        <v>0</v>
      </c>
    </row>
    <row r="208" spans="1:18">
      <c r="A208" s="60"/>
      <c r="B208" s="13" t="s">
        <v>148</v>
      </c>
      <c r="C208" s="15">
        <f>SUM(C206:C207)</f>
        <v>12</v>
      </c>
      <c r="D208" s="15">
        <f>SUM(D206:D207)</f>
        <v>13</v>
      </c>
      <c r="E208" s="15">
        <f>SUM(E206:E207)</f>
        <v>37</v>
      </c>
      <c r="F208" s="15">
        <f>SUM(F206:F207)</f>
        <v>149</v>
      </c>
      <c r="G208" s="15">
        <f>SUM(G206:G207)</f>
        <v>370</v>
      </c>
      <c r="H208" s="15">
        <f>SUM(D208:G208)</f>
        <v>569</v>
      </c>
      <c r="I208" s="37">
        <f t="shared" si="97"/>
        <v>13</v>
      </c>
      <c r="J208" s="37">
        <f t="shared" si="98"/>
        <v>74</v>
      </c>
      <c r="K208" s="37">
        <f t="shared" si="75"/>
        <v>447</v>
      </c>
      <c r="L208" s="37">
        <f t="shared" si="76"/>
        <v>1480</v>
      </c>
      <c r="M208" s="29">
        <f t="shared" si="77"/>
        <v>2014</v>
      </c>
      <c r="N208" s="26">
        <f t="shared" si="78"/>
        <v>3.5395430579964851</v>
      </c>
      <c r="O208" s="64"/>
      <c r="P208" s="48">
        <f>SUM(P206:P207)</f>
        <v>2</v>
      </c>
      <c r="Q208" s="48">
        <f>SUM(Q206:Q207)</f>
        <v>8</v>
      </c>
      <c r="R208" s="48">
        <f>SUM(R206:R207)</f>
        <v>0</v>
      </c>
    </row>
    <row r="209" spans="1:18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</row>
    <row r="211" spans="1:18" ht="27.75" customHeight="1">
      <c r="A211" s="81" t="s">
        <v>156</v>
      </c>
      <c r="B211" s="81"/>
      <c r="C211" s="81"/>
      <c r="D211" s="81"/>
      <c r="E211" s="81"/>
      <c r="F211" s="81"/>
    </row>
    <row r="212" spans="1:18" ht="21.75" customHeight="1">
      <c r="A212" s="81"/>
      <c r="B212" s="81"/>
      <c r="C212" s="81"/>
      <c r="D212" s="81"/>
      <c r="E212" s="81"/>
      <c r="F212" s="81"/>
    </row>
    <row r="213" spans="1:18">
      <c r="D213" s="24"/>
      <c r="E213" s="24"/>
      <c r="F213" s="24"/>
      <c r="G213" s="24"/>
      <c r="Q213" s="46"/>
    </row>
  </sheetData>
  <mergeCells count="144">
    <mergeCell ref="A85:R85"/>
    <mergeCell ref="O144:O146"/>
    <mergeCell ref="O168:O173"/>
    <mergeCell ref="O202:O204"/>
    <mergeCell ref="O154:O155"/>
    <mergeCell ref="A144:A146"/>
    <mergeCell ref="O114:O121"/>
    <mergeCell ref="O109:O112"/>
    <mergeCell ref="A180:A184"/>
    <mergeCell ref="A186:A187"/>
    <mergeCell ref="O135:O139"/>
    <mergeCell ref="O180:O184"/>
    <mergeCell ref="A113:R113"/>
    <mergeCell ref="A143:R143"/>
    <mergeCell ref="O141:O142"/>
    <mergeCell ref="A123:A126"/>
    <mergeCell ref="A128:A133"/>
    <mergeCell ref="O123:O126"/>
    <mergeCell ref="O128:O133"/>
    <mergeCell ref="A109:A112"/>
    <mergeCell ref="A140:R140"/>
    <mergeCell ref="A134:R134"/>
    <mergeCell ref="A127:R127"/>
    <mergeCell ref="A122:R122"/>
    <mergeCell ref="O69:O71"/>
    <mergeCell ref="O73:O75"/>
    <mergeCell ref="O77:O78"/>
    <mergeCell ref="O80:O84"/>
    <mergeCell ref="K5:K6"/>
    <mergeCell ref="A29:R29"/>
    <mergeCell ref="A26:R26"/>
    <mergeCell ref="A53:R53"/>
    <mergeCell ref="A57:R57"/>
    <mergeCell ref="A62:R62"/>
    <mergeCell ref="P5:R5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211:F212"/>
    <mergeCell ref="A27:A28"/>
    <mergeCell ref="A114:A121"/>
    <mergeCell ref="A154:A155"/>
    <mergeCell ref="A175:A178"/>
    <mergeCell ref="A165:A166"/>
    <mergeCell ref="A148:A149"/>
    <mergeCell ref="O186:O187"/>
    <mergeCell ref="O189:O194"/>
    <mergeCell ref="O196:O200"/>
    <mergeCell ref="O27:O28"/>
    <mergeCell ref="A189:A194"/>
    <mergeCell ref="A196:A200"/>
    <mergeCell ref="A30:A35"/>
    <mergeCell ref="O160:O163"/>
    <mergeCell ref="O165:O166"/>
    <mergeCell ref="O175:O178"/>
    <mergeCell ref="O30:O35"/>
    <mergeCell ref="A45:A49"/>
    <mergeCell ref="O54:O56"/>
    <mergeCell ref="A135:A139"/>
    <mergeCell ref="A141:A142"/>
    <mergeCell ref="A151:A152"/>
    <mergeCell ref="A98:A103"/>
    <mergeCell ref="A1:R2"/>
    <mergeCell ref="A3:R3"/>
    <mergeCell ref="A4:R4"/>
    <mergeCell ref="A16:R16"/>
    <mergeCell ref="A11:R11"/>
    <mergeCell ref="A17:A25"/>
    <mergeCell ref="A40:A43"/>
    <mergeCell ref="A51:A52"/>
    <mergeCell ref="A54:A56"/>
    <mergeCell ref="A7:B7"/>
    <mergeCell ref="A8:A10"/>
    <mergeCell ref="A12:A15"/>
    <mergeCell ref="O8:O10"/>
    <mergeCell ref="O12:O15"/>
    <mergeCell ref="O17:O25"/>
    <mergeCell ref="O40:O43"/>
    <mergeCell ref="O51:O52"/>
    <mergeCell ref="A36:R36"/>
    <mergeCell ref="A50:R50"/>
    <mergeCell ref="A44:R44"/>
    <mergeCell ref="A39:R39"/>
    <mergeCell ref="A37:A38"/>
    <mergeCell ref="O37:O38"/>
    <mergeCell ref="J5:J6"/>
    <mergeCell ref="A108:R108"/>
    <mergeCell ref="A104:R104"/>
    <mergeCell ref="O45:O49"/>
    <mergeCell ref="A105:A107"/>
    <mergeCell ref="O105:O107"/>
    <mergeCell ref="A80:A84"/>
    <mergeCell ref="A77:A78"/>
    <mergeCell ref="A86:A89"/>
    <mergeCell ref="O63:O67"/>
    <mergeCell ref="A63:A67"/>
    <mergeCell ref="A79:R79"/>
    <mergeCell ref="A76:R76"/>
    <mergeCell ref="A72:R72"/>
    <mergeCell ref="A68:R68"/>
    <mergeCell ref="A97:R97"/>
    <mergeCell ref="A90:R90"/>
    <mergeCell ref="A58:A61"/>
    <mergeCell ref="A69:A71"/>
    <mergeCell ref="A73:A75"/>
    <mergeCell ref="O98:O103"/>
    <mergeCell ref="O91:O96"/>
    <mergeCell ref="O86:O89"/>
    <mergeCell ref="O58:O61"/>
    <mergeCell ref="A91:A96"/>
    <mergeCell ref="A185:R185"/>
    <mergeCell ref="A209:R209"/>
    <mergeCell ref="A205:R205"/>
    <mergeCell ref="A201:R201"/>
    <mergeCell ref="A195:R195"/>
    <mergeCell ref="A147:R147"/>
    <mergeCell ref="A150:R150"/>
    <mergeCell ref="A179:R179"/>
    <mergeCell ref="A174:R174"/>
    <mergeCell ref="A167:R167"/>
    <mergeCell ref="A164:R164"/>
    <mergeCell ref="A159:R159"/>
    <mergeCell ref="A156:R156"/>
    <mergeCell ref="A153:R153"/>
    <mergeCell ref="O151:O152"/>
    <mergeCell ref="O148:O149"/>
    <mergeCell ref="A157:A158"/>
    <mergeCell ref="A160:A163"/>
    <mergeCell ref="O157:O158"/>
    <mergeCell ref="A206:A208"/>
    <mergeCell ref="O206:O208"/>
    <mergeCell ref="A168:A173"/>
    <mergeCell ref="A202:A204"/>
    <mergeCell ref="A188:R18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2018-11-23T13:36:28Z</dcterms:modified>
</cp:coreProperties>
</file>