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/>
  </bookViews>
  <sheets>
    <sheet name="Avaliação Institucional 2018.2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/>
  <c r="K11"/>
  <c r="J11"/>
  <c r="I11"/>
  <c r="M11" s="1"/>
  <c r="N11" s="1"/>
  <c r="O11" s="1"/>
  <c r="H11"/>
  <c r="L6"/>
  <c r="K6"/>
  <c r="J6"/>
  <c r="I6"/>
  <c r="H6"/>
  <c r="H7"/>
  <c r="I7"/>
  <c r="J7"/>
  <c r="K7"/>
  <c r="L7"/>
  <c r="H9"/>
  <c r="I9"/>
  <c r="J9"/>
  <c r="K9"/>
  <c r="L9"/>
  <c r="H13"/>
  <c r="I13"/>
  <c r="J13"/>
  <c r="K13"/>
  <c r="L13"/>
  <c r="H15"/>
  <c r="I15"/>
  <c r="J15"/>
  <c r="K15"/>
  <c r="L15"/>
  <c r="H17"/>
  <c r="I17"/>
  <c r="J17"/>
  <c r="K17"/>
  <c r="L17"/>
  <c r="H19"/>
  <c r="I19"/>
  <c r="J19"/>
  <c r="K19"/>
  <c r="L19"/>
  <c r="H21"/>
  <c r="I21"/>
  <c r="J21"/>
  <c r="K21"/>
  <c r="L21"/>
  <c r="H23"/>
  <c r="I23"/>
  <c r="J23"/>
  <c r="K23"/>
  <c r="L23"/>
  <c r="H25"/>
  <c r="I25"/>
  <c r="J25"/>
  <c r="K25"/>
  <c r="L25"/>
  <c r="H27"/>
  <c r="I27"/>
  <c r="J27"/>
  <c r="K27"/>
  <c r="L27"/>
  <c r="H29"/>
  <c r="I29"/>
  <c r="J29"/>
  <c r="K29"/>
  <c r="L29"/>
  <c r="H31"/>
  <c r="I31"/>
  <c r="J31"/>
  <c r="K31"/>
  <c r="L31"/>
  <c r="H33"/>
  <c r="I33"/>
  <c r="J33"/>
  <c r="K33"/>
  <c r="L33"/>
  <c r="H35"/>
  <c r="I35"/>
  <c r="J35"/>
  <c r="K35"/>
  <c r="L35"/>
  <c r="H37"/>
  <c r="I37"/>
  <c r="J37"/>
  <c r="K37"/>
  <c r="L37"/>
  <c r="H39"/>
  <c r="I39"/>
  <c r="J39"/>
  <c r="K39"/>
  <c r="L39"/>
  <c r="H41"/>
  <c r="I41"/>
  <c r="J41"/>
  <c r="K41"/>
  <c r="L41"/>
  <c r="H43"/>
  <c r="I43"/>
  <c r="J43"/>
  <c r="K43"/>
  <c r="L43"/>
  <c r="H45"/>
  <c r="I45"/>
  <c r="J45"/>
  <c r="K45"/>
  <c r="L45"/>
  <c r="H47"/>
  <c r="I47"/>
  <c r="J47"/>
  <c r="K47"/>
  <c r="L47"/>
  <c r="H49"/>
  <c r="I49"/>
  <c r="J49"/>
  <c r="K49"/>
  <c r="L49"/>
  <c r="H51"/>
  <c r="I51"/>
  <c r="J51"/>
  <c r="K51"/>
  <c r="L51"/>
  <c r="H53"/>
  <c r="I53"/>
  <c r="J53"/>
  <c r="K53"/>
  <c r="L53"/>
  <c r="H55"/>
  <c r="I55"/>
  <c r="J55"/>
  <c r="K55"/>
  <c r="L55"/>
  <c r="H57"/>
  <c r="I57"/>
  <c r="J57"/>
  <c r="K57"/>
  <c r="L57"/>
  <c r="H59"/>
  <c r="I59"/>
  <c r="J59"/>
  <c r="K59"/>
  <c r="L59"/>
  <c r="H61"/>
  <c r="I61"/>
  <c r="J61"/>
  <c r="K61"/>
  <c r="L61"/>
  <c r="H63"/>
  <c r="I63"/>
  <c r="J63"/>
  <c r="K63"/>
  <c r="L63"/>
  <c r="H65"/>
  <c r="I65"/>
  <c r="J65"/>
  <c r="K65"/>
  <c r="L65"/>
  <c r="H67"/>
  <c r="I67"/>
  <c r="J67"/>
  <c r="K67"/>
  <c r="L67"/>
  <c r="H69"/>
  <c r="I69"/>
  <c r="J69"/>
  <c r="K69"/>
  <c r="L69"/>
  <c r="H71"/>
  <c r="I71"/>
  <c r="J71"/>
  <c r="K71"/>
  <c r="L71"/>
  <c r="H73"/>
  <c r="I73"/>
  <c r="J73"/>
  <c r="K73"/>
  <c r="L73"/>
  <c r="H75"/>
  <c r="I75"/>
  <c r="J75"/>
  <c r="K75"/>
  <c r="L75"/>
  <c r="H77"/>
  <c r="I77"/>
  <c r="J77"/>
  <c r="K77"/>
  <c r="L77"/>
  <c r="H79"/>
  <c r="I79"/>
  <c r="J79"/>
  <c r="K79"/>
  <c r="L79"/>
  <c r="H81"/>
  <c r="I81"/>
  <c r="J81"/>
  <c r="K81"/>
  <c r="L81"/>
  <c r="H83"/>
  <c r="I83"/>
  <c r="J83"/>
  <c r="K83"/>
  <c r="L83"/>
  <c r="H85"/>
  <c r="I85"/>
  <c r="J85"/>
  <c r="K85"/>
  <c r="L85"/>
  <c r="H87"/>
  <c r="I87"/>
  <c r="J87"/>
  <c r="K87"/>
  <c r="L87"/>
  <c r="H89"/>
  <c r="I89"/>
  <c r="J89"/>
  <c r="K89"/>
  <c r="L89"/>
  <c r="H91"/>
  <c r="I91"/>
  <c r="J91"/>
  <c r="K91"/>
  <c r="L91"/>
  <c r="H93"/>
  <c r="I93"/>
  <c r="J93"/>
  <c r="K93"/>
  <c r="L93"/>
  <c r="H95"/>
  <c r="I95"/>
  <c r="J95"/>
  <c r="K95"/>
  <c r="L95"/>
  <c r="H97"/>
  <c r="I97"/>
  <c r="J97"/>
  <c r="K97"/>
  <c r="L97"/>
  <c r="H99"/>
  <c r="I99"/>
  <c r="J99"/>
  <c r="K99"/>
  <c r="L99"/>
  <c r="H101"/>
  <c r="I101"/>
  <c r="J101"/>
  <c r="K101"/>
  <c r="L101"/>
  <c r="H103"/>
  <c r="I103"/>
  <c r="J103"/>
  <c r="K103"/>
  <c r="L103"/>
  <c r="H105"/>
  <c r="I105"/>
  <c r="J105"/>
  <c r="K105"/>
  <c r="L105"/>
  <c r="H107"/>
  <c r="I107"/>
  <c r="J107"/>
  <c r="K107"/>
  <c r="L107"/>
  <c r="H109"/>
  <c r="I109"/>
  <c r="J109"/>
  <c r="K109"/>
  <c r="L109"/>
  <c r="H111"/>
  <c r="I111"/>
  <c r="J111"/>
  <c r="K111"/>
  <c r="L111"/>
  <c r="H113"/>
  <c r="I113"/>
  <c r="J113"/>
  <c r="K113"/>
  <c r="L113"/>
  <c r="H115"/>
  <c r="I115"/>
  <c r="J115"/>
  <c r="K115"/>
  <c r="L115"/>
  <c r="H117"/>
  <c r="I117"/>
  <c r="J117"/>
  <c r="K117"/>
  <c r="L117"/>
  <c r="H119"/>
  <c r="I119"/>
  <c r="J119"/>
  <c r="K119"/>
  <c r="L119"/>
  <c r="H121"/>
  <c r="I121"/>
  <c r="J121"/>
  <c r="K121"/>
  <c r="L121"/>
  <c r="H123"/>
  <c r="I123"/>
  <c r="J123"/>
  <c r="K123"/>
  <c r="L123"/>
  <c r="H125"/>
  <c r="I125"/>
  <c r="J125"/>
  <c r="K125"/>
  <c r="L125"/>
  <c r="H127"/>
  <c r="I127"/>
  <c r="J127"/>
  <c r="K127"/>
  <c r="L127"/>
  <c r="H129"/>
  <c r="I129"/>
  <c r="J129"/>
  <c r="K129"/>
  <c r="L129"/>
  <c r="H131"/>
  <c r="I131"/>
  <c r="J131"/>
  <c r="K131"/>
  <c r="L131"/>
  <c r="H133"/>
  <c r="I133"/>
  <c r="J133"/>
  <c r="K133"/>
  <c r="L133"/>
  <c r="H135"/>
  <c r="I135"/>
  <c r="J135"/>
  <c r="K135"/>
  <c r="L135"/>
  <c r="H137"/>
  <c r="I137"/>
  <c r="J137"/>
  <c r="K137"/>
  <c r="L137"/>
  <c r="H139"/>
  <c r="I139"/>
  <c r="J139"/>
  <c r="K139"/>
  <c r="L139"/>
  <c r="H141"/>
  <c r="I141"/>
  <c r="J141"/>
  <c r="K141"/>
  <c r="L141"/>
  <c r="H143"/>
  <c r="I143"/>
  <c r="J143"/>
  <c r="K143"/>
  <c r="L143"/>
  <c r="H145"/>
  <c r="I145"/>
  <c r="J145"/>
  <c r="K145"/>
  <c r="L145"/>
  <c r="H147"/>
  <c r="I147"/>
  <c r="J147"/>
  <c r="K147"/>
  <c r="L147"/>
  <c r="H149"/>
  <c r="I149"/>
  <c r="J149"/>
  <c r="K149"/>
  <c r="L149"/>
  <c r="H151"/>
  <c r="I151"/>
  <c r="J151"/>
  <c r="K151"/>
  <c r="L151"/>
  <c r="H153"/>
  <c r="I153"/>
  <c r="J153"/>
  <c r="K153"/>
  <c r="L153"/>
  <c r="L201"/>
  <c r="K201"/>
  <c r="J201"/>
  <c r="I201"/>
  <c r="H201"/>
  <c r="L199"/>
  <c r="K199"/>
  <c r="J199"/>
  <c r="I199"/>
  <c r="H199"/>
  <c r="L197"/>
  <c r="K197"/>
  <c r="J197"/>
  <c r="I197"/>
  <c r="H197"/>
  <c r="L195"/>
  <c r="K195"/>
  <c r="J195"/>
  <c r="I195"/>
  <c r="H195"/>
  <c r="L193"/>
  <c r="K193"/>
  <c r="J193"/>
  <c r="I193"/>
  <c r="H193"/>
  <c r="L191"/>
  <c r="K191"/>
  <c r="J191"/>
  <c r="I191"/>
  <c r="H191"/>
  <c r="G190"/>
  <c r="L190" s="1"/>
  <c r="F190"/>
  <c r="K190" s="1"/>
  <c r="E190"/>
  <c r="J190" s="1"/>
  <c r="O190" s="1"/>
  <c r="D190"/>
  <c r="I190" s="1"/>
  <c r="N190" s="1"/>
  <c r="C190"/>
  <c r="H190" s="1"/>
  <c r="M190" s="1"/>
  <c r="B190"/>
  <c r="A190"/>
  <c r="L189"/>
  <c r="K189"/>
  <c r="J189"/>
  <c r="I189"/>
  <c r="H189"/>
  <c r="L187"/>
  <c r="K187"/>
  <c r="J187"/>
  <c r="I187"/>
  <c r="H187"/>
  <c r="L185"/>
  <c r="K185"/>
  <c r="J185"/>
  <c r="I185"/>
  <c r="H185"/>
  <c r="L183"/>
  <c r="K183"/>
  <c r="J183"/>
  <c r="I183"/>
  <c r="H183"/>
  <c r="L181"/>
  <c r="K181"/>
  <c r="J181"/>
  <c r="I181"/>
  <c r="H181"/>
  <c r="L179"/>
  <c r="K179"/>
  <c r="J179"/>
  <c r="I179"/>
  <c r="H179"/>
  <c r="L177"/>
  <c r="K177"/>
  <c r="J177"/>
  <c r="I177"/>
  <c r="H177"/>
  <c r="L175"/>
  <c r="K175"/>
  <c r="J175"/>
  <c r="I175"/>
  <c r="H175"/>
  <c r="L173"/>
  <c r="K173"/>
  <c r="J173"/>
  <c r="I173"/>
  <c r="H173"/>
  <c r="L171"/>
  <c r="K171"/>
  <c r="J171"/>
  <c r="I171"/>
  <c r="H171"/>
  <c r="L169"/>
  <c r="K169"/>
  <c r="J169"/>
  <c r="I169"/>
  <c r="H169"/>
  <c r="L167"/>
  <c r="K167"/>
  <c r="J167"/>
  <c r="I167"/>
  <c r="H167"/>
  <c r="A166"/>
  <c r="B166" s="1"/>
  <c r="C166" s="1"/>
  <c r="D166" s="1"/>
  <c r="E166" s="1"/>
  <c r="F166" s="1"/>
  <c r="G166" s="1"/>
  <c r="H166" s="1"/>
  <c r="I166" s="1"/>
  <c r="J166" s="1"/>
  <c r="K166" s="1"/>
  <c r="L166" s="1"/>
  <c r="M166" s="1"/>
  <c r="N166" s="1"/>
  <c r="O166" s="1"/>
  <c r="L165"/>
  <c r="K165"/>
  <c r="J165"/>
  <c r="I165"/>
  <c r="H165"/>
  <c r="L163"/>
  <c r="K163"/>
  <c r="J163"/>
  <c r="I163"/>
  <c r="H163"/>
  <c r="L161"/>
  <c r="K161"/>
  <c r="J161"/>
  <c r="I161"/>
  <c r="H161"/>
  <c r="L159"/>
  <c r="K159"/>
  <c r="J159"/>
  <c r="I159"/>
  <c r="H159"/>
  <c r="L157"/>
  <c r="K157"/>
  <c r="J157"/>
  <c r="I157"/>
  <c r="H157"/>
  <c r="L155"/>
  <c r="K155"/>
  <c r="J155"/>
  <c r="I155"/>
  <c r="H155"/>
  <c r="M81" l="1"/>
  <c r="N81" s="1"/>
  <c r="O81" s="1"/>
  <c r="M97"/>
  <c r="N97" s="1"/>
  <c r="O97" s="1"/>
  <c r="M51"/>
  <c r="N51" s="1"/>
  <c r="O51" s="1"/>
  <c r="M45"/>
  <c r="N45" s="1"/>
  <c r="O45" s="1"/>
  <c r="M37"/>
  <c r="N37" s="1"/>
  <c r="O37" s="1"/>
  <c r="M33"/>
  <c r="N33" s="1"/>
  <c r="O33" s="1"/>
  <c r="M29"/>
  <c r="N29" s="1"/>
  <c r="O29" s="1"/>
  <c r="M27"/>
  <c r="N27" s="1"/>
  <c r="O27" s="1"/>
  <c r="M6"/>
  <c r="N6" s="1"/>
  <c r="O6" s="1"/>
  <c r="M151"/>
  <c r="N151" s="1"/>
  <c r="O151" s="1"/>
  <c r="M135"/>
  <c r="N135" s="1"/>
  <c r="O135" s="1"/>
  <c r="M127"/>
  <c r="N127" s="1"/>
  <c r="O127" s="1"/>
  <c r="M125"/>
  <c r="N125" s="1"/>
  <c r="O125" s="1"/>
  <c r="M115"/>
  <c r="N115" s="1"/>
  <c r="O115" s="1"/>
  <c r="M113"/>
  <c r="N113" s="1"/>
  <c r="O113" s="1"/>
  <c r="M107"/>
  <c r="N107" s="1"/>
  <c r="O107" s="1"/>
  <c r="M105"/>
  <c r="N105" s="1"/>
  <c r="O105" s="1"/>
  <c r="M99"/>
  <c r="N99" s="1"/>
  <c r="O99" s="1"/>
  <c r="M91"/>
  <c r="N91" s="1"/>
  <c r="O91" s="1"/>
  <c r="M89"/>
  <c r="N89" s="1"/>
  <c r="O89" s="1"/>
  <c r="M87"/>
  <c r="N87" s="1"/>
  <c r="O87" s="1"/>
  <c r="M85"/>
  <c r="N85" s="1"/>
  <c r="O85" s="1"/>
  <c r="M71"/>
  <c r="N71" s="1"/>
  <c r="O71" s="1"/>
  <c r="M65"/>
  <c r="N65" s="1"/>
  <c r="O65" s="1"/>
  <c r="M59"/>
  <c r="N59" s="1"/>
  <c r="O59" s="1"/>
  <c r="M57"/>
  <c r="N57" s="1"/>
  <c r="O57" s="1"/>
  <c r="M55"/>
  <c r="N55" s="1"/>
  <c r="O55" s="1"/>
  <c r="M53"/>
  <c r="N53" s="1"/>
  <c r="O53" s="1"/>
  <c r="M49"/>
  <c r="N49" s="1"/>
  <c r="O49" s="1"/>
  <c r="M39"/>
  <c r="N39" s="1"/>
  <c r="O39" s="1"/>
  <c r="M35"/>
  <c r="N35" s="1"/>
  <c r="O35" s="1"/>
  <c r="M197"/>
  <c r="N197" s="1"/>
  <c r="O197" s="1"/>
  <c r="M177"/>
  <c r="N177" s="1"/>
  <c r="O177" s="1"/>
  <c r="M169"/>
  <c r="N169" s="1"/>
  <c r="O169" s="1"/>
  <c r="M163"/>
  <c r="N163" s="1"/>
  <c r="O163" s="1"/>
  <c r="M155"/>
  <c r="N155" s="1"/>
  <c r="O155" s="1"/>
  <c r="M153"/>
  <c r="N153" s="1"/>
  <c r="O153" s="1"/>
  <c r="M149"/>
  <c r="N149" s="1"/>
  <c r="O149" s="1"/>
  <c r="M147"/>
  <c r="N147" s="1"/>
  <c r="O147" s="1"/>
  <c r="M145"/>
  <c r="N145" s="1"/>
  <c r="O145" s="1"/>
  <c r="M143"/>
  <c r="N143" s="1"/>
  <c r="M141"/>
  <c r="N141" s="1"/>
  <c r="O141" s="1"/>
  <c r="M139"/>
  <c r="N139" s="1"/>
  <c r="O139" s="1"/>
  <c r="M137"/>
  <c r="N137" s="1"/>
  <c r="O137" s="1"/>
  <c r="M133"/>
  <c r="N133" s="1"/>
  <c r="O133" s="1"/>
  <c r="M131"/>
  <c r="N131" s="1"/>
  <c r="O131" s="1"/>
  <c r="M129"/>
  <c r="N129" s="1"/>
  <c r="O129" s="1"/>
  <c r="M123"/>
  <c r="N123" s="1"/>
  <c r="O123" s="1"/>
  <c r="M121"/>
  <c r="N121" s="1"/>
  <c r="O121" s="1"/>
  <c r="M119"/>
  <c r="N119" s="1"/>
  <c r="O119" s="1"/>
  <c r="M117"/>
  <c r="N117" s="1"/>
  <c r="O117" s="1"/>
  <c r="M111"/>
  <c r="N111" s="1"/>
  <c r="O111" s="1"/>
  <c r="M109"/>
  <c r="N109" s="1"/>
  <c r="O109" s="1"/>
  <c r="M103"/>
  <c r="N103" s="1"/>
  <c r="O103" s="1"/>
  <c r="M101"/>
  <c r="N101" s="1"/>
  <c r="O101" s="1"/>
  <c r="M95"/>
  <c r="N95" s="1"/>
  <c r="O95" s="1"/>
  <c r="M93"/>
  <c r="N93" s="1"/>
  <c r="O93" s="1"/>
  <c r="M83"/>
  <c r="N83" s="1"/>
  <c r="O83" s="1"/>
  <c r="M79"/>
  <c r="N79" s="1"/>
  <c r="O79" s="1"/>
  <c r="M77"/>
  <c r="N77" s="1"/>
  <c r="O77" s="1"/>
  <c r="M75"/>
  <c r="N75" s="1"/>
  <c r="O75" s="1"/>
  <c r="M73"/>
  <c r="N73" s="1"/>
  <c r="O73" s="1"/>
  <c r="M69"/>
  <c r="N69" s="1"/>
  <c r="O69" s="1"/>
  <c r="M67"/>
  <c r="N67" s="1"/>
  <c r="O67" s="1"/>
  <c r="M63"/>
  <c r="N63" s="1"/>
  <c r="O63" s="1"/>
  <c r="M61"/>
  <c r="N61" s="1"/>
  <c r="O61" s="1"/>
  <c r="M47"/>
  <c r="N47" s="1"/>
  <c r="O47" s="1"/>
  <c r="M43"/>
  <c r="N43" s="1"/>
  <c r="M41"/>
  <c r="N41" s="1"/>
  <c r="O41" s="1"/>
  <c r="M31"/>
  <c r="N31" s="1"/>
  <c r="O31" s="1"/>
  <c r="M25"/>
  <c r="N25" s="1"/>
  <c r="O25" s="1"/>
  <c r="M23"/>
  <c r="N23" s="1"/>
  <c r="O23" s="1"/>
  <c r="M21"/>
  <c r="N21" s="1"/>
  <c r="O21" s="1"/>
  <c r="M19"/>
  <c r="N19" s="1"/>
  <c r="O19" s="1"/>
  <c r="M17"/>
  <c r="N17" s="1"/>
  <c r="O17" s="1"/>
  <c r="M15"/>
  <c r="N15" s="1"/>
  <c r="O15" s="1"/>
  <c r="M13"/>
  <c r="N13" s="1"/>
  <c r="O13" s="1"/>
  <c r="M9"/>
  <c r="N9" s="1"/>
  <c r="O9" s="1"/>
  <c r="M7"/>
  <c r="N7" s="1"/>
  <c r="O7" s="1"/>
  <c r="M175"/>
  <c r="N175" s="1"/>
  <c r="O175" s="1"/>
  <c r="M181"/>
  <c r="N181" s="1"/>
  <c r="O181" s="1"/>
  <c r="M183"/>
  <c r="N183" s="1"/>
  <c r="O183" s="1"/>
  <c r="M195"/>
  <c r="N195" s="1"/>
  <c r="O195" s="1"/>
  <c r="M157"/>
  <c r="N157" s="1"/>
  <c r="O157" s="1"/>
  <c r="M165"/>
  <c r="N165" s="1"/>
  <c r="O165" s="1"/>
  <c r="M171"/>
  <c r="N171" s="1"/>
  <c r="O171" s="1"/>
  <c r="M179"/>
  <c r="N179" s="1"/>
  <c r="O179" s="1"/>
  <c r="M185"/>
  <c r="N185" s="1"/>
  <c r="O185" s="1"/>
  <c r="M187"/>
  <c r="N187" s="1"/>
  <c r="O187" s="1"/>
  <c r="M191"/>
  <c r="N191" s="1"/>
  <c r="O191" s="1"/>
  <c r="M199"/>
  <c r="N199" s="1"/>
  <c r="O199" s="1"/>
  <c r="M161"/>
  <c r="N161" s="1"/>
  <c r="O161" s="1"/>
  <c r="M167"/>
  <c r="N167" s="1"/>
  <c r="O167" s="1"/>
  <c r="M159"/>
  <c r="N159" s="1"/>
  <c r="O159" s="1"/>
  <c r="M173"/>
  <c r="N173" s="1"/>
  <c r="O173" s="1"/>
  <c r="M189"/>
  <c r="N189" s="1"/>
  <c r="O189" s="1"/>
  <c r="M193"/>
  <c r="N193" s="1"/>
  <c r="O193" s="1"/>
  <c r="M201"/>
  <c r="N201" s="1"/>
  <c r="O201" s="1"/>
  <c r="O43" l="1"/>
  <c r="O143"/>
</calcChain>
</file>

<file path=xl/sharedStrings.xml><?xml version="1.0" encoding="utf-8"?>
<sst xmlns="http://schemas.openxmlformats.org/spreadsheetml/2006/main" count="118" uniqueCount="117">
  <si>
    <t>Não Avaliado</t>
  </si>
  <si>
    <t>Discordo Totalmente</t>
  </si>
  <si>
    <t>Discordo Parcialmente</t>
  </si>
  <si>
    <t>Concordo Parcialmente</t>
  </si>
  <si>
    <t>Administração</t>
  </si>
  <si>
    <t>Antropologia</t>
  </si>
  <si>
    <t>Ciência da Computação</t>
  </si>
  <si>
    <t>Concordo Totalmente</t>
  </si>
  <si>
    <t>UNIVERSIDADE FEDERAL FLUMINENSE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</si>
  <si>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</si>
  <si>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</si>
  <si>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</si>
  <si>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</si>
  <si>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</si>
  <si>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</si>
  <si>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</si>
  <si>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* A média foi calculada, atribuindo os seguintes pesos às respostas: 1 = discordo totalmente; 2 = discordo parcialmente; 3 = concordo parcialmente; 4 = concordo totalmente. O valor máximo da média é igual a 4.</t>
  </si>
  <si>
    <t>Discentes</t>
  </si>
  <si>
    <t>Administração (Macaé)</t>
  </si>
  <si>
    <t>Administração Pública (Volta Redonda)</t>
  </si>
  <si>
    <t>Administração (Volta Redonda)</t>
  </si>
  <si>
    <t>Arquitetura e Urbanismo</t>
  </si>
  <si>
    <t xml:space="preserve">Arquivologia </t>
  </si>
  <si>
    <t>Artes</t>
  </si>
  <si>
    <t>Biblioteconomia e Documentação</t>
  </si>
  <si>
    <t>Biomedicina</t>
  </si>
  <si>
    <t>Biomedicina (Nova Friburgo)</t>
  </si>
  <si>
    <t>Ciência Ambiental</t>
  </si>
  <si>
    <t>Ciência da Computação (Rio das Ostras)</t>
  </si>
  <si>
    <t xml:space="preserve">Ciências Atuariais </t>
  </si>
  <si>
    <t>Ciências Biológicas</t>
  </si>
  <si>
    <t>Ciências Contábeis</t>
  </si>
  <si>
    <t>Ciências Contábeis (Macaé)</t>
  </si>
  <si>
    <t>Ciências Contábeis (Volta Redonda)</t>
  </si>
  <si>
    <t xml:space="preserve">Ciências Econômicas </t>
  </si>
  <si>
    <t>Ciências Econômicas  (Campos)</t>
  </si>
  <si>
    <t>Ciências Naturais (Pádua)</t>
  </si>
  <si>
    <t>Ciências Sociais</t>
  </si>
  <si>
    <t>Ciências Sociais (Campos)</t>
  </si>
  <si>
    <t>Cinema e Audiovisual</t>
  </si>
  <si>
    <t>Computação (Pádua)</t>
  </si>
  <si>
    <t>Comunicação Social</t>
  </si>
  <si>
    <t>Curso Superior de Tecnologia em Hotelaria (Macaé)</t>
  </si>
  <si>
    <t>Código do Curso</t>
  </si>
  <si>
    <t>Desenho Industrial</t>
  </si>
  <si>
    <t>Direito</t>
  </si>
  <si>
    <t>Direito (Macaé)</t>
  </si>
  <si>
    <t>Direito (Volta Redonda)</t>
  </si>
  <si>
    <t>Educação Física</t>
  </si>
  <si>
    <t>Enfermagem</t>
  </si>
  <si>
    <t>Enfermagem (Rio das Ostras)</t>
  </si>
  <si>
    <t>Engenharia de Recursos Hídricos e Meio Ambiente</t>
  </si>
  <si>
    <t xml:space="preserve">Engenharia Agrícola e Ambiental </t>
  </si>
  <si>
    <t>Engenharia Civil</t>
  </si>
  <si>
    <t>Engenharia de Agronegócios (Volta Redonda)</t>
  </si>
  <si>
    <t>Engenharia de Petróleo</t>
  </si>
  <si>
    <t>Engenharia de Produção (Petrópolis)</t>
  </si>
  <si>
    <t>Engenharia de Produção (Rios das Ostras)</t>
  </si>
  <si>
    <t>Engenharia de Telecomunicações</t>
  </si>
  <si>
    <t>Engenharia Elétrica</t>
  </si>
  <si>
    <t>Engenharia Mecânica</t>
  </si>
  <si>
    <t>Estatística</t>
  </si>
  <si>
    <t>Estudos de Mídia</t>
  </si>
  <si>
    <t>Farmácia</t>
  </si>
  <si>
    <t>Filosofia</t>
  </si>
  <si>
    <t>Física</t>
  </si>
  <si>
    <t>Física (Pádua)</t>
  </si>
  <si>
    <t>Física (Volta Redonda)</t>
  </si>
  <si>
    <t>Fonoaudiologia (Nova Friburgo)</t>
  </si>
  <si>
    <t>Geofísica</t>
  </si>
  <si>
    <t>Geografia</t>
  </si>
  <si>
    <t>Geografia (Angra dos Reis)</t>
  </si>
  <si>
    <t>Geografia (Campos)</t>
  </si>
  <si>
    <t>Graduação Tecnológica em Processos Gerenciais</t>
  </si>
  <si>
    <t>História</t>
  </si>
  <si>
    <t>História (Campos)</t>
  </si>
  <si>
    <t>Jornalismo</t>
  </si>
  <si>
    <t>Letras</t>
  </si>
  <si>
    <t>Licenciatura Interdisciplinar Educação do Campo (Pádua)</t>
  </si>
  <si>
    <t>Matemática</t>
  </si>
  <si>
    <t xml:space="preserve">Matemática (Pádua) </t>
  </si>
  <si>
    <t>Matemática (Volta Redonda)</t>
  </si>
  <si>
    <t>Medicina</t>
  </si>
  <si>
    <t>Medicina Veterinária</t>
  </si>
  <si>
    <t>Nutrição</t>
  </si>
  <si>
    <t>Odontologia</t>
  </si>
  <si>
    <t>Odontologia (Nova Friburgo)</t>
  </si>
  <si>
    <t>Pedagogia</t>
  </si>
  <si>
    <t>Pedagogia (Pádua)</t>
  </si>
  <si>
    <t>Pedagogia  (Angra dos Reis)</t>
  </si>
  <si>
    <t>Produção Cultural</t>
  </si>
  <si>
    <t>Produção Cultural (Rio das Ostras)</t>
  </si>
  <si>
    <t>Psicologia</t>
  </si>
  <si>
    <t>Psicologia (Volta Redonda)</t>
  </si>
  <si>
    <t>Psicologia (Campos)</t>
  </si>
  <si>
    <t>Psicologia (Rio das Ostras)</t>
  </si>
  <si>
    <t>Química</t>
  </si>
  <si>
    <t>Química Industrial</t>
  </si>
  <si>
    <t>Química (Volta Redonda)</t>
  </si>
  <si>
    <t>Relações Internacionais</t>
  </si>
  <si>
    <t>Segurança Pública</t>
  </si>
  <si>
    <t>Serviço Social</t>
  </si>
  <si>
    <t>Serviço Social (Campos)</t>
  </si>
  <si>
    <t>Serviço Social (Rio das Ostras)</t>
  </si>
  <si>
    <t>Sistemas de Informação</t>
  </si>
  <si>
    <t>Sociologia</t>
  </si>
  <si>
    <t>Turismo</t>
  </si>
  <si>
    <t>Engenharia de Produção</t>
  </si>
  <si>
    <t>Engenharia  Química</t>
  </si>
  <si>
    <t>Média*</t>
  </si>
  <si>
    <t>Avaliação de Infraestrutura por Curso  - 2019.1</t>
  </si>
  <si>
    <t>Administração Pública</t>
  </si>
  <si>
    <t>Engenharia de Produção 
(Volta Redonda)</t>
  </si>
  <si>
    <t>Engenharia Mecânica 
(Volta Redonda)</t>
  </si>
  <si>
    <t>Engenharia Metalúrgica 
(Volta Redonda)</t>
  </si>
  <si>
    <t>Curso</t>
  </si>
  <si>
    <t>Políticas Públicas
(Angra dos Reis)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</si>
</sst>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7" fillId="4" borderId="0" xfId="0" applyFont="1" applyFill="1"/>
    <xf numFmtId="0" fontId="7" fillId="0" borderId="0" xfId="0" applyFont="1" applyFill="1"/>
    <xf numFmtId="0" fontId="0" fillId="0" borderId="0" xfId="0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>
      <alignment wrapText="1"/>
    </xf>
    <xf numFmtId="0" fontId="12" fillId="5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2" fillId="5" borderId="6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0" fillId="0" borderId="12" xfId="0" applyFill="1" applyBorder="1"/>
    <xf numFmtId="2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1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93570</xdr:colOff>
      <xdr:row>0</xdr:row>
      <xdr:rowOff>27215</xdr:rowOff>
    </xdr:from>
    <xdr:to>
      <xdr:col>5</xdr:col>
      <xdr:colOff>27214</xdr:colOff>
      <xdr:row>2</xdr:row>
      <xdr:rowOff>22443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6070" y="27215"/>
          <a:ext cx="1008608" cy="4306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07"/>
  <sheetViews>
    <sheetView tabSelected="1" zoomScale="80" zoomScaleNormal="80" workbookViewId="0">
      <pane xSplit="1" ySplit="6" topLeftCell="B7" activePane="bottomRight" state="frozenSplit"/>
      <selection pane="topRight" activeCell="B1" sqref="B1"/>
      <selection pane="bottomLeft" activeCell="A6" sqref="A6"/>
      <selection pane="bottomRight" activeCell="A5" sqref="A5"/>
    </sheetView>
  </sheetViews>
  <sheetFormatPr defaultColWidth="8.85546875" defaultRowHeight="15.75"/>
  <cols>
    <col min="1" max="1" width="34.7109375" style="17" customWidth="1"/>
    <col min="2" max="2" width="11.28515625" style="17" customWidth="1"/>
    <col min="3" max="3" width="11.42578125" style="41" customWidth="1"/>
    <col min="4" max="4" width="14.140625" style="42" customWidth="1"/>
    <col min="5" max="5" width="16.140625" style="42" customWidth="1"/>
    <col min="6" max="6" width="14.42578125" style="42" customWidth="1"/>
    <col min="7" max="7" width="14.28515625" style="42" customWidth="1"/>
    <col min="8" max="8" width="11.85546875" style="17" customWidth="1"/>
    <col min="9" max="9" width="15.85546875" style="22" customWidth="1"/>
    <col min="10" max="10" width="14.85546875" style="22" customWidth="1"/>
    <col min="11" max="11" width="15.28515625" style="22" customWidth="1"/>
    <col min="12" max="12" width="14.7109375" style="22" customWidth="1"/>
    <col min="13" max="13" width="8.7109375" style="22" customWidth="1"/>
    <col min="14" max="14" width="9.140625" style="27" customWidth="1"/>
    <col min="15" max="15" width="12.42578125" style="31" customWidth="1"/>
    <col min="16" max="16" width="5.42578125" customWidth="1"/>
    <col min="17" max="17" width="7.28515625" style="6" customWidth="1"/>
    <col min="18" max="18" width="5.42578125" customWidth="1"/>
    <col min="19" max="19" width="5" customWidth="1"/>
  </cols>
  <sheetData>
    <row r="1" spans="1:16384" ht="18.75" customHeight="1">
      <c r="A1" s="91" t="s">
        <v>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Q1" s="3"/>
    </row>
    <row r="2" spans="1:16384" ht="1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Q2" s="3"/>
    </row>
    <row r="3" spans="1:16384" ht="21.75" customHeight="1">
      <c r="A3" s="95" t="s">
        <v>110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  <c r="Q3" s="3"/>
    </row>
    <row r="4" spans="1:16384" ht="21.75" customHeight="1">
      <c r="A4" s="97" t="s">
        <v>17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Q4" s="3"/>
    </row>
    <row r="5" spans="1:16384" s="1" customFormat="1" ht="41.25" customHeight="1">
      <c r="A5" s="10" t="s">
        <v>115</v>
      </c>
      <c r="B5" s="18" t="s">
        <v>43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7</v>
      </c>
      <c r="H5" s="18" t="s">
        <v>10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10</v>
      </c>
      <c r="N5" s="24" t="s">
        <v>109</v>
      </c>
      <c r="O5" s="28" t="s">
        <v>11</v>
      </c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</row>
    <row r="6" spans="1:16384" ht="18" customHeight="1">
      <c r="A6" s="99" t="s">
        <v>9</v>
      </c>
      <c r="B6" s="100"/>
      <c r="C6" s="43">
        <v>8331</v>
      </c>
      <c r="D6" s="43">
        <v>7319</v>
      </c>
      <c r="E6" s="43">
        <v>12493</v>
      </c>
      <c r="F6" s="43">
        <v>27304</v>
      </c>
      <c r="G6" s="43">
        <v>35765</v>
      </c>
      <c r="H6" s="43">
        <f>SUM(D6:G6)</f>
        <v>82881</v>
      </c>
      <c r="I6" s="43">
        <f>D6*1</f>
        <v>7319</v>
      </c>
      <c r="J6" s="43">
        <f>E6*2</f>
        <v>24986</v>
      </c>
      <c r="K6" s="43">
        <f>F6*3</f>
        <v>81912</v>
      </c>
      <c r="L6" s="43">
        <f>G6*4</f>
        <v>143060</v>
      </c>
      <c r="M6" s="43">
        <f>SUM(I6:L6)</f>
        <v>257277</v>
      </c>
      <c r="N6" s="25">
        <f>M6/H6</f>
        <v>3.1041734535056285</v>
      </c>
      <c r="O6" s="58">
        <f>SQRT((((1-N6)^2)*D6+((2-N6)^2)*E6+((3-N6)^2)*F6+((4-N6)^2)*G6)/H6)</f>
        <v>0.96157875839655838</v>
      </c>
      <c r="Q6" s="5"/>
    </row>
    <row r="7" spans="1:16384" ht="28.5" customHeight="1">
      <c r="A7" s="11" t="s">
        <v>4</v>
      </c>
      <c r="B7" s="15">
        <v>23</v>
      </c>
      <c r="C7" s="23">
        <v>227</v>
      </c>
      <c r="D7" s="23">
        <v>206</v>
      </c>
      <c r="E7" s="23">
        <v>283</v>
      </c>
      <c r="F7" s="23">
        <v>429</v>
      </c>
      <c r="G7" s="23">
        <v>271</v>
      </c>
      <c r="H7" s="20">
        <f>SUM(D7:G7)</f>
        <v>1189</v>
      </c>
      <c r="I7" s="23">
        <f>D7*1</f>
        <v>206</v>
      </c>
      <c r="J7" s="23">
        <f>E7*2</f>
        <v>566</v>
      </c>
      <c r="K7" s="23">
        <f>F7*3</f>
        <v>1287</v>
      </c>
      <c r="L7" s="23">
        <f>G7*4</f>
        <v>1084</v>
      </c>
      <c r="M7" s="12">
        <f>SUM(I7:L7)</f>
        <v>3143</v>
      </c>
      <c r="N7" s="26">
        <f>M7/H7</f>
        <v>2.6433978132884777</v>
      </c>
      <c r="O7" s="29">
        <f>SQRT((((1-N7)^2)*D7+((2-N7)^2)*E7+((3-N7)^2)*F7+((4-N7)^2)*G7)/H7)</f>
        <v>1.0157716215985797</v>
      </c>
    </row>
    <row r="8" spans="1:16384" ht="3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Q8" s="3"/>
    </row>
    <row r="9" spans="1:16384" ht="32.25" customHeight="1">
      <c r="A9" s="15" t="s">
        <v>18</v>
      </c>
      <c r="B9" s="15">
        <v>104</v>
      </c>
      <c r="C9" s="23">
        <v>64</v>
      </c>
      <c r="D9" s="23">
        <v>98</v>
      </c>
      <c r="E9" s="23">
        <v>84</v>
      </c>
      <c r="F9" s="23">
        <v>149</v>
      </c>
      <c r="G9" s="23">
        <v>193</v>
      </c>
      <c r="H9" s="19">
        <f>SUM(D9:G9)</f>
        <v>524</v>
      </c>
      <c r="I9" s="23">
        <f>D9*1</f>
        <v>98</v>
      </c>
      <c r="J9" s="23">
        <f>E9*2</f>
        <v>168</v>
      </c>
      <c r="K9" s="23">
        <f>F9*3</f>
        <v>447</v>
      </c>
      <c r="L9" s="23">
        <f>G9*4</f>
        <v>772</v>
      </c>
      <c r="M9" s="12">
        <f>SUM(I9:L9)</f>
        <v>1485</v>
      </c>
      <c r="N9" s="26">
        <f>M9/H9</f>
        <v>2.8339694656488548</v>
      </c>
      <c r="O9" s="29">
        <f>SQRT((((1-N9)^2)*D9+((2-N9)^2)*E9+((3-N9)^2)*F9+((4-N9)^2)*G9)/H9)</f>
        <v>1.1176544273231246</v>
      </c>
      <c r="P9" s="3"/>
      <c r="Q9" s="7"/>
      <c r="R9" s="3"/>
      <c r="S9" s="3"/>
      <c r="T9" s="4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</row>
    <row r="10" spans="1:16384" ht="3" customHeight="1">
      <c r="A10" s="75"/>
      <c r="B10" s="75"/>
      <c r="C10" s="76"/>
      <c r="D10" s="76"/>
      <c r="E10" s="76"/>
      <c r="F10" s="76"/>
      <c r="G10" s="76"/>
      <c r="H10" s="19"/>
      <c r="I10" s="23"/>
      <c r="J10" s="23"/>
      <c r="K10" s="23"/>
      <c r="L10" s="23"/>
      <c r="M10" s="12"/>
      <c r="N10" s="26"/>
      <c r="O10" s="29"/>
      <c r="P10" s="3"/>
      <c r="Q10" s="7"/>
      <c r="R10" s="3"/>
      <c r="S10" s="3"/>
      <c r="T10" s="4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</row>
    <row r="11" spans="1:16384" ht="32.25" customHeight="1">
      <c r="A11" s="35" t="s">
        <v>111</v>
      </c>
      <c r="B11" s="15">
        <v>117</v>
      </c>
      <c r="C11" s="23">
        <v>4</v>
      </c>
      <c r="D11" s="23">
        <v>4</v>
      </c>
      <c r="E11" s="23">
        <v>12</v>
      </c>
      <c r="F11" s="23">
        <v>29</v>
      </c>
      <c r="G11" s="23">
        <v>35</v>
      </c>
      <c r="H11" s="19">
        <f t="shared" ref="H11" si="0">SUM(D11:G11)</f>
        <v>80</v>
      </c>
      <c r="I11" s="23">
        <f t="shared" ref="I11" si="1">D11*1</f>
        <v>4</v>
      </c>
      <c r="J11" s="23">
        <f t="shared" ref="J11" si="2">E11*2</f>
        <v>24</v>
      </c>
      <c r="K11" s="23">
        <f t="shared" ref="K11" si="3">F11*3</f>
        <v>87</v>
      </c>
      <c r="L11" s="23">
        <f t="shared" ref="L11" si="4">G11*4</f>
        <v>140</v>
      </c>
      <c r="M11" s="12">
        <f t="shared" ref="M11" si="5">SUM(I11:L11)</f>
        <v>255</v>
      </c>
      <c r="N11" s="26">
        <f t="shared" ref="N11" si="6">M11/H11</f>
        <v>3.1875</v>
      </c>
      <c r="O11" s="29">
        <f t="shared" ref="O11" si="7">SQRT((((1-N11)^2)*D11+((2-N11)^2)*E11+((3-N11)^2)*F11+((4-N11)^2)*G11)/H11)</f>
        <v>0.86737751296652832</v>
      </c>
      <c r="P11" s="3"/>
      <c r="Q11" s="7"/>
      <c r="R11" s="3"/>
      <c r="S11" s="3"/>
      <c r="T11" s="4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</row>
    <row r="12" spans="1:16384" ht="3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spans="1:16384" ht="28.5" customHeight="1">
      <c r="A13" s="15" t="s">
        <v>20</v>
      </c>
      <c r="B13" s="19">
        <v>53</v>
      </c>
      <c r="C13" s="23">
        <v>88</v>
      </c>
      <c r="D13" s="23">
        <v>68</v>
      </c>
      <c r="E13" s="23">
        <v>98</v>
      </c>
      <c r="F13" s="23">
        <v>258</v>
      </c>
      <c r="G13" s="23">
        <v>508</v>
      </c>
      <c r="H13" s="19">
        <f>SUM(D13:G13)</f>
        <v>932</v>
      </c>
      <c r="I13" s="23">
        <f>D13*1</f>
        <v>68</v>
      </c>
      <c r="J13" s="23">
        <f>E13*2</f>
        <v>196</v>
      </c>
      <c r="K13" s="23">
        <f>F13*3</f>
        <v>774</v>
      </c>
      <c r="L13" s="23">
        <f>G13*4</f>
        <v>2032</v>
      </c>
      <c r="M13" s="12">
        <f>SUM(I13:L13)</f>
        <v>3070</v>
      </c>
      <c r="N13" s="26">
        <f>M13/H13</f>
        <v>3.2939914163090127</v>
      </c>
      <c r="O13" s="29">
        <f>SQRT((((1-N13)^2)*D13+((2-N13)^2)*E13+((3-N13)^2)*F13+((4-N13)^2)*G13)/H13)</f>
        <v>0.9250022340370484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1:16384" ht="3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106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  <c r="WVM14" s="79"/>
      <c r="WVN14" s="79"/>
      <c r="WVO14" s="79"/>
      <c r="WVP14" s="79"/>
      <c r="WVQ14" s="79"/>
      <c r="WVR14" s="79"/>
      <c r="WVS14" s="79"/>
      <c r="WVT14" s="79"/>
      <c r="WVU14" s="79"/>
      <c r="WVV14" s="79"/>
      <c r="WVW14" s="79"/>
      <c r="WVX14" s="79"/>
      <c r="WVY14" s="79"/>
      <c r="WVZ14" s="79"/>
      <c r="WWA14" s="79"/>
      <c r="WWB14" s="79"/>
      <c r="WWC14" s="79"/>
      <c r="WWD14" s="79"/>
      <c r="WWE14" s="79"/>
      <c r="WWF14" s="79"/>
      <c r="WWG14" s="79"/>
      <c r="WWH14" s="79"/>
      <c r="WWI14" s="79"/>
      <c r="WWJ14" s="79"/>
      <c r="WWK14" s="79"/>
      <c r="WWL14" s="79"/>
      <c r="WWM14" s="79"/>
      <c r="WWN14" s="79"/>
      <c r="WWO14" s="79"/>
      <c r="WWP14" s="79"/>
      <c r="WWQ14" s="79"/>
      <c r="WWR14" s="79"/>
      <c r="WWS14" s="79"/>
      <c r="WWT14" s="79"/>
      <c r="WWU14" s="79"/>
      <c r="WWV14" s="79"/>
      <c r="WWW14" s="79"/>
      <c r="WWX14" s="79"/>
      <c r="WWY14" s="79"/>
      <c r="WWZ14" s="79"/>
      <c r="WXA14" s="79"/>
      <c r="WXB14" s="79"/>
      <c r="WXC14" s="79"/>
      <c r="WXD14" s="79"/>
      <c r="WXE14" s="79"/>
      <c r="WXF14" s="79"/>
      <c r="WXG14" s="79"/>
      <c r="WXH14" s="79"/>
      <c r="WXI14" s="79"/>
      <c r="WXJ14" s="79"/>
      <c r="WXK14" s="79"/>
      <c r="WXL14" s="79"/>
      <c r="WXM14" s="79"/>
      <c r="WXN14" s="79"/>
      <c r="WXO14" s="79"/>
      <c r="WXP14" s="79"/>
      <c r="WXQ14" s="79"/>
      <c r="WXR14" s="79"/>
      <c r="WXS14" s="79"/>
      <c r="WXT14" s="79"/>
      <c r="WXU14" s="79"/>
      <c r="WXV14" s="79"/>
      <c r="WXW14" s="79"/>
      <c r="WXX14" s="79"/>
      <c r="WXY14" s="79"/>
      <c r="WXZ14" s="79"/>
      <c r="WYA14" s="79"/>
      <c r="WYB14" s="79"/>
      <c r="WYC14" s="79"/>
      <c r="WYD14" s="79"/>
      <c r="WYE14" s="79"/>
      <c r="WYF14" s="79"/>
      <c r="WYG14" s="79"/>
      <c r="WYH14" s="79"/>
      <c r="WYI14" s="79"/>
      <c r="WYJ14" s="79"/>
      <c r="WYK14" s="79"/>
      <c r="WYL14" s="79"/>
      <c r="WYM14" s="79"/>
      <c r="WYN14" s="79"/>
      <c r="WYO14" s="79"/>
      <c r="WYP14" s="79"/>
      <c r="WYQ14" s="79"/>
      <c r="WYR14" s="79"/>
      <c r="WYS14" s="79"/>
      <c r="WYT14" s="79"/>
      <c r="WYU14" s="79"/>
      <c r="WYV14" s="79"/>
      <c r="WYW14" s="79"/>
      <c r="WYX14" s="79"/>
      <c r="WYY14" s="79"/>
      <c r="WYZ14" s="79"/>
      <c r="WZA14" s="79"/>
      <c r="WZB14" s="79"/>
      <c r="WZC14" s="79"/>
      <c r="WZD14" s="79"/>
      <c r="WZE14" s="79"/>
      <c r="WZF14" s="79"/>
      <c r="WZG14" s="79"/>
      <c r="WZH14" s="79"/>
      <c r="WZI14" s="79"/>
      <c r="WZJ14" s="79"/>
      <c r="WZK14" s="79"/>
      <c r="WZL14" s="79"/>
      <c r="WZM14" s="79"/>
      <c r="WZN14" s="79"/>
      <c r="WZO14" s="79"/>
      <c r="WZP14" s="79"/>
      <c r="WZQ14" s="79"/>
      <c r="WZR14" s="79"/>
      <c r="WZS14" s="79"/>
      <c r="WZT14" s="79"/>
      <c r="WZU14" s="79"/>
      <c r="WZV14" s="79"/>
      <c r="WZW14" s="79"/>
      <c r="WZX14" s="79"/>
      <c r="WZY14" s="79"/>
      <c r="WZZ14" s="79"/>
      <c r="XAA14" s="79"/>
      <c r="XAB14" s="79"/>
      <c r="XAC14" s="79"/>
      <c r="XAD14" s="79"/>
      <c r="XAE14" s="79"/>
      <c r="XAF14" s="79"/>
      <c r="XAG14" s="79"/>
      <c r="XAH14" s="79"/>
      <c r="XAI14" s="79"/>
      <c r="XAJ14" s="79"/>
      <c r="XAK14" s="79"/>
      <c r="XAL14" s="79"/>
      <c r="XAM14" s="79"/>
      <c r="XAN14" s="79"/>
      <c r="XAO14" s="79"/>
      <c r="XAP14" s="79"/>
      <c r="XAQ14" s="79"/>
      <c r="XAR14" s="79"/>
      <c r="XAS14" s="79"/>
      <c r="XAT14" s="79"/>
      <c r="XAU14" s="79"/>
      <c r="XAV14" s="79"/>
      <c r="XAW14" s="79"/>
      <c r="XAX14" s="79"/>
      <c r="XAY14" s="79"/>
      <c r="XAZ14" s="79"/>
      <c r="XBA14" s="79"/>
      <c r="XBB14" s="79"/>
      <c r="XBC14" s="79"/>
      <c r="XBD14" s="79"/>
      <c r="XBE14" s="79"/>
      <c r="XBF14" s="79"/>
      <c r="XBG14" s="79"/>
      <c r="XBH14" s="79"/>
      <c r="XBI14" s="79"/>
      <c r="XBJ14" s="79"/>
      <c r="XBK14" s="79"/>
      <c r="XBL14" s="79"/>
      <c r="XBM14" s="79"/>
      <c r="XBN14" s="79"/>
      <c r="XBO14" s="79"/>
      <c r="XBP14" s="79"/>
      <c r="XBQ14" s="79"/>
      <c r="XBR14" s="79"/>
      <c r="XBS14" s="79"/>
      <c r="XBT14" s="79"/>
      <c r="XBU14" s="79"/>
      <c r="XBV14" s="79"/>
      <c r="XBW14" s="79"/>
      <c r="XBX14" s="79"/>
      <c r="XBY14" s="79"/>
      <c r="XBZ14" s="79"/>
      <c r="XCA14" s="79"/>
      <c r="XCB14" s="79"/>
      <c r="XCC14" s="79"/>
      <c r="XCD14" s="79"/>
      <c r="XCE14" s="79"/>
      <c r="XCF14" s="79"/>
      <c r="XCG14" s="79"/>
      <c r="XCH14" s="79"/>
      <c r="XCI14" s="79"/>
      <c r="XCJ14" s="79"/>
      <c r="XCK14" s="79"/>
      <c r="XCL14" s="79"/>
      <c r="XCM14" s="79"/>
      <c r="XCN14" s="79"/>
      <c r="XCO14" s="79"/>
      <c r="XCP14" s="79"/>
      <c r="XCQ14" s="79"/>
      <c r="XCR14" s="79"/>
      <c r="XCS14" s="79"/>
      <c r="XCT14" s="79"/>
      <c r="XCU14" s="79"/>
      <c r="XCV14" s="79"/>
      <c r="XCW14" s="79"/>
      <c r="XCX14" s="79"/>
      <c r="XCY14" s="79"/>
      <c r="XCZ14" s="79"/>
      <c r="XDA14" s="79"/>
      <c r="XDB14" s="79"/>
      <c r="XDC14" s="79"/>
      <c r="XDD14" s="79"/>
      <c r="XDE14" s="79"/>
      <c r="XDF14" s="79"/>
      <c r="XDG14" s="79"/>
      <c r="XDH14" s="79"/>
      <c r="XDI14" s="79"/>
      <c r="XDJ14" s="79"/>
      <c r="XDK14" s="79"/>
      <c r="XDL14" s="79"/>
      <c r="XDM14" s="79"/>
      <c r="XDN14" s="79"/>
      <c r="XDO14" s="79"/>
      <c r="XDP14" s="79"/>
      <c r="XDQ14" s="79"/>
      <c r="XDR14" s="79"/>
      <c r="XDS14" s="79"/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  <c r="XEO14" s="79"/>
      <c r="XEP14" s="79"/>
      <c r="XEQ14" s="79"/>
      <c r="XER14" s="79"/>
      <c r="XES14" s="79"/>
      <c r="XET14" s="79"/>
      <c r="XEU14" s="79"/>
      <c r="XEV14" s="79"/>
      <c r="XEW14" s="79"/>
      <c r="XEX14" s="79"/>
      <c r="XEY14" s="79"/>
      <c r="XEZ14" s="79"/>
      <c r="XFA14" s="79"/>
      <c r="XFB14" s="79"/>
      <c r="XFC14" s="79"/>
      <c r="XFD14" s="79"/>
    </row>
    <row r="15" spans="1:16384" ht="36.75" customHeight="1">
      <c r="A15" s="15" t="s">
        <v>19</v>
      </c>
      <c r="B15" s="44">
        <v>74</v>
      </c>
      <c r="C15" s="23">
        <v>32</v>
      </c>
      <c r="D15" s="23">
        <v>23</v>
      </c>
      <c r="E15" s="23">
        <v>42</v>
      </c>
      <c r="F15" s="23">
        <v>133</v>
      </c>
      <c r="G15" s="23">
        <v>226</v>
      </c>
      <c r="H15" s="19">
        <f>SUM(D15:G15)</f>
        <v>424</v>
      </c>
      <c r="I15" s="23">
        <f>D15*1</f>
        <v>23</v>
      </c>
      <c r="J15" s="23">
        <f>E15*2</f>
        <v>84</v>
      </c>
      <c r="K15" s="23">
        <f>F15*3</f>
        <v>399</v>
      </c>
      <c r="L15" s="23">
        <f>G15*4</f>
        <v>904</v>
      </c>
      <c r="M15" s="12">
        <f>SUM(I15:L15)</f>
        <v>1410</v>
      </c>
      <c r="N15" s="26">
        <f>M15/H15</f>
        <v>3.3254716981132075</v>
      </c>
      <c r="O15" s="29">
        <f>SQRT((((1-N15)^2)*D15+((2-N15)^2)*E15+((3-N15)^2)*F15+((4-N15)^2)*G15)/H15)</f>
        <v>0.86204685342554899</v>
      </c>
      <c r="P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1:16384" ht="3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3"/>
      <c r="Q16" s="3"/>
      <c r="R16" s="3"/>
      <c r="S16" s="5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</row>
    <row r="17" spans="1:225" ht="28.5" customHeight="1">
      <c r="A17" s="44" t="s">
        <v>5</v>
      </c>
      <c r="B17" s="66">
        <v>99</v>
      </c>
      <c r="C17" s="23">
        <v>35</v>
      </c>
      <c r="D17" s="23">
        <v>27</v>
      </c>
      <c r="E17" s="23">
        <v>70</v>
      </c>
      <c r="F17" s="23">
        <v>123</v>
      </c>
      <c r="G17" s="23">
        <v>237</v>
      </c>
      <c r="H17" s="19">
        <f>SUM(D17:G17)</f>
        <v>457</v>
      </c>
      <c r="I17" s="23">
        <f>D17*1</f>
        <v>27</v>
      </c>
      <c r="J17" s="23">
        <f>E17*2</f>
        <v>140</v>
      </c>
      <c r="K17" s="23">
        <f>F17*3</f>
        <v>369</v>
      </c>
      <c r="L17" s="23">
        <f>G17*4</f>
        <v>948</v>
      </c>
      <c r="M17" s="12">
        <f>SUM(I17:L17)</f>
        <v>1484</v>
      </c>
      <c r="N17" s="26">
        <f>M17/H17</f>
        <v>3.2472647702407</v>
      </c>
      <c r="O17" s="29">
        <f>SQRT((((1-N17)^2)*D17+((2-N17)^2)*E17+((3-N17)^2)*F17+((4-N17)^2)*G17)/H17)</f>
        <v>0.920302348951333</v>
      </c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</row>
    <row r="18" spans="1:225" ht="3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48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225" ht="27.75" customHeight="1">
      <c r="A19" s="11" t="s">
        <v>21</v>
      </c>
      <c r="B19" s="67">
        <v>26</v>
      </c>
      <c r="C19" s="23">
        <v>66</v>
      </c>
      <c r="D19" s="23">
        <v>204</v>
      </c>
      <c r="E19" s="23">
        <v>316</v>
      </c>
      <c r="F19" s="23">
        <v>548</v>
      </c>
      <c r="G19" s="23">
        <v>366</v>
      </c>
      <c r="H19" s="19">
        <f>SUM(D19:G19)</f>
        <v>1434</v>
      </c>
      <c r="I19" s="23">
        <f>D19*1</f>
        <v>204</v>
      </c>
      <c r="J19" s="23">
        <f>E19*2</f>
        <v>632</v>
      </c>
      <c r="K19" s="23">
        <f>F19*3</f>
        <v>1644</v>
      </c>
      <c r="L19" s="23">
        <f>G19*4</f>
        <v>1464</v>
      </c>
      <c r="M19" s="12">
        <f>SUM(I19:L19)</f>
        <v>3944</v>
      </c>
      <c r="N19" s="26">
        <f>M19/H19</f>
        <v>2.7503486750348674</v>
      </c>
      <c r="O19" s="29">
        <f>SQRT((((1-N19)^2)*D19+((2-N19)^2)*E19+((3-N19)^2)*F19+((4-N19)^2)*G19)/H19)</f>
        <v>0.99111281921191707</v>
      </c>
      <c r="P19" s="48"/>
      <c r="Q19" s="5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225" ht="3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4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225" ht="31.5" customHeight="1">
      <c r="A21" s="11" t="s">
        <v>22</v>
      </c>
      <c r="B21" s="67">
        <v>14</v>
      </c>
      <c r="C21" s="23">
        <v>124</v>
      </c>
      <c r="D21" s="23">
        <v>112</v>
      </c>
      <c r="E21" s="23">
        <v>239</v>
      </c>
      <c r="F21" s="23">
        <v>471</v>
      </c>
      <c r="G21" s="23">
        <v>326</v>
      </c>
      <c r="H21" s="14">
        <f>SUM(D21:G21)</f>
        <v>1148</v>
      </c>
      <c r="I21" s="23">
        <f>D21*1</f>
        <v>112</v>
      </c>
      <c r="J21" s="23">
        <f>E21*2</f>
        <v>478</v>
      </c>
      <c r="K21" s="23">
        <f>F21*3</f>
        <v>1413</v>
      </c>
      <c r="L21" s="23">
        <f>G21*4</f>
        <v>1304</v>
      </c>
      <c r="M21" s="12">
        <f>SUM(I21:L21)</f>
        <v>3307</v>
      </c>
      <c r="N21" s="26">
        <f>M21/H21</f>
        <v>2.8806620209059233</v>
      </c>
      <c r="O21" s="29">
        <f>SQRT((((1-N21)^2)*D21+((2-N21)^2)*E21+((3-N21)^2)*F21+((4-N21)^2)*G21)/H21)</f>
        <v>0.93175244991918893</v>
      </c>
      <c r="P21" s="4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225" ht="3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Q22" s="3"/>
    </row>
    <row r="23" spans="1:225" ht="29.25" customHeight="1">
      <c r="A23" s="12" t="s">
        <v>23</v>
      </c>
      <c r="B23" s="12">
        <v>100</v>
      </c>
      <c r="C23" s="23">
        <v>2</v>
      </c>
      <c r="D23" s="23">
        <v>18</v>
      </c>
      <c r="E23" s="23">
        <v>25</v>
      </c>
      <c r="F23" s="23">
        <v>51</v>
      </c>
      <c r="G23" s="23">
        <v>48</v>
      </c>
      <c r="H23" s="12">
        <f>SUM(D23:G23)</f>
        <v>142</v>
      </c>
      <c r="I23" s="23">
        <f>D23*1</f>
        <v>18</v>
      </c>
      <c r="J23" s="23">
        <f>E23*2</f>
        <v>50</v>
      </c>
      <c r="K23" s="23">
        <f>F23*3</f>
        <v>153</v>
      </c>
      <c r="L23" s="23">
        <f>G23*4</f>
        <v>192</v>
      </c>
      <c r="M23" s="12">
        <f>SUM(I23:L23)</f>
        <v>413</v>
      </c>
      <c r="N23" s="26">
        <f>M23/H23</f>
        <v>2.908450704225352</v>
      </c>
      <c r="O23" s="29">
        <f>SQRT((((1-N23)^2)*D23+((2-N23)^2)*E23+((3-N23)^2)*F23+((4-N23)^2)*G23)/H23)</f>
        <v>1.0063525659561596</v>
      </c>
    </row>
    <row r="24" spans="1:225" ht="3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Q24" s="3"/>
    </row>
    <row r="25" spans="1:225" ht="34.5" customHeight="1">
      <c r="A25" s="11" t="s">
        <v>24</v>
      </c>
      <c r="B25" s="14">
        <v>1</v>
      </c>
      <c r="C25" s="23">
        <v>104</v>
      </c>
      <c r="D25" s="23">
        <v>136</v>
      </c>
      <c r="E25" s="23">
        <v>207</v>
      </c>
      <c r="F25" s="23">
        <v>435</v>
      </c>
      <c r="G25" s="23">
        <v>390</v>
      </c>
      <c r="H25" s="12">
        <f>SUM(D25:G25)</f>
        <v>1168</v>
      </c>
      <c r="I25" s="23">
        <f>D25*1</f>
        <v>136</v>
      </c>
      <c r="J25" s="23">
        <f>E25*2</f>
        <v>414</v>
      </c>
      <c r="K25" s="23">
        <f>F25*3</f>
        <v>1305</v>
      </c>
      <c r="L25" s="23">
        <f>G25*4</f>
        <v>1560</v>
      </c>
      <c r="M25" s="12">
        <f>SUM(I25:L25)</f>
        <v>3415</v>
      </c>
      <c r="N25" s="26">
        <f>M25/H25</f>
        <v>2.9238013698630136</v>
      </c>
      <c r="O25" s="29">
        <f>SQRT((((1-N25)^2)*D25+((2-N25)^2)*E25+((3-N25)^2)*F25+((4-N25)^2)*G25)/H25)</f>
        <v>0.98543256005121038</v>
      </c>
    </row>
    <row r="26" spans="1:225" ht="3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Q26" s="3"/>
    </row>
    <row r="27" spans="1:225" ht="30" customHeight="1">
      <c r="A27" s="11" t="s">
        <v>25</v>
      </c>
      <c r="B27" s="14">
        <v>48</v>
      </c>
      <c r="C27" s="23">
        <v>41</v>
      </c>
      <c r="D27" s="23">
        <v>32</v>
      </c>
      <c r="E27" s="23">
        <v>57</v>
      </c>
      <c r="F27" s="23">
        <v>174</v>
      </c>
      <c r="G27" s="23">
        <v>272</v>
      </c>
      <c r="H27" s="12">
        <f>SUM(D27:G27)</f>
        <v>535</v>
      </c>
      <c r="I27" s="23">
        <f>D27*1</f>
        <v>32</v>
      </c>
      <c r="J27" s="23">
        <f>E27*2</f>
        <v>114</v>
      </c>
      <c r="K27" s="23">
        <f>F27*3</f>
        <v>522</v>
      </c>
      <c r="L27" s="23">
        <f>G27*4</f>
        <v>1088</v>
      </c>
      <c r="M27" s="12">
        <f>SUM(I27:L27)</f>
        <v>1756</v>
      </c>
      <c r="N27" s="26">
        <f>M27/H27</f>
        <v>3.2822429906542054</v>
      </c>
      <c r="O27" s="29">
        <f>SQRT((((1-N27)^2)*D27+((2-N27)^2)*E27+((3-N27)^2)*F27+((4-N27)^2)*G27)/H27)</f>
        <v>0.88008209941073423</v>
      </c>
    </row>
    <row r="28" spans="1:225" ht="3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1:225" ht="33" customHeight="1">
      <c r="A29" s="11" t="s">
        <v>26</v>
      </c>
      <c r="B29" s="15">
        <v>79</v>
      </c>
      <c r="C29" s="23">
        <v>22</v>
      </c>
      <c r="D29" s="23">
        <v>35</v>
      </c>
      <c r="E29" s="23">
        <v>47</v>
      </c>
      <c r="F29" s="23">
        <v>93</v>
      </c>
      <c r="G29" s="23">
        <v>163</v>
      </c>
      <c r="H29" s="12">
        <f>SUM(D29:G29)</f>
        <v>338</v>
      </c>
      <c r="I29" s="23">
        <f>D29*1</f>
        <v>35</v>
      </c>
      <c r="J29" s="23">
        <f>E29*2</f>
        <v>94</v>
      </c>
      <c r="K29" s="23">
        <f>F29*3</f>
        <v>279</v>
      </c>
      <c r="L29" s="23">
        <f>G29*4</f>
        <v>652</v>
      </c>
      <c r="M29" s="12">
        <f>SUM(I29:L29)</f>
        <v>1060</v>
      </c>
      <c r="N29" s="26">
        <f>M29/H29</f>
        <v>3.136094674556213</v>
      </c>
      <c r="O29" s="29">
        <f>SQRT((((1-N29)^2)*D29+((2-N29)^2)*E29+((3-N29)^2)*F29+((4-N29)^2)*G29)/H29)</f>
        <v>1.0084548567671832</v>
      </c>
    </row>
    <row r="30" spans="1:225" ht="3.75" customHeight="1">
      <c r="A30" s="80"/>
      <c r="B30" s="80"/>
      <c r="C30" s="80"/>
      <c r="D30" s="80"/>
      <c r="E30" s="80"/>
      <c r="F30" s="80"/>
      <c r="G30" s="80"/>
      <c r="H30" s="80"/>
      <c r="I30" s="78"/>
      <c r="J30" s="78"/>
      <c r="K30" s="78"/>
      <c r="L30" s="78"/>
      <c r="M30" s="78"/>
      <c r="N30" s="78"/>
      <c r="O30" s="78"/>
      <c r="Q30" s="3"/>
    </row>
    <row r="31" spans="1:225" ht="29.25" customHeight="1">
      <c r="A31" s="35" t="s">
        <v>27</v>
      </c>
      <c r="B31" s="35">
        <v>95</v>
      </c>
      <c r="C31" s="63">
        <v>46</v>
      </c>
      <c r="D31" s="63">
        <v>8</v>
      </c>
      <c r="E31" s="63">
        <v>47</v>
      </c>
      <c r="F31" s="63">
        <v>116</v>
      </c>
      <c r="G31" s="63">
        <v>251</v>
      </c>
      <c r="H31" s="64">
        <f>SUM(D31:G31)</f>
        <v>422</v>
      </c>
      <c r="I31" s="63">
        <f>D31*1</f>
        <v>8</v>
      </c>
      <c r="J31" s="63">
        <f>E31*2</f>
        <v>94</v>
      </c>
      <c r="K31" s="63">
        <f>F31*3</f>
        <v>348</v>
      </c>
      <c r="L31" s="63">
        <f>G31*4</f>
        <v>1004</v>
      </c>
      <c r="M31" s="14">
        <f>SUM(I31:L31)</f>
        <v>1454</v>
      </c>
      <c r="N31" s="65">
        <f>M31/H31</f>
        <v>3.4454976303317535</v>
      </c>
      <c r="O31" s="29">
        <f>SQRT((((1-N31)^2)*D31+((2-N31)^2)*E31+((3-N31)^2)*F31+((4-N31)^2)*G31)/H31)</f>
        <v>0.76388636765935714</v>
      </c>
    </row>
    <row r="32" spans="1:225" ht="3.75" customHeight="1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Q32" s="3"/>
    </row>
    <row r="33" spans="1:17" ht="31.5" customHeight="1">
      <c r="A33" s="35" t="s">
        <v>6</v>
      </c>
      <c r="B33" s="35">
        <v>31</v>
      </c>
      <c r="C33" s="23">
        <v>245</v>
      </c>
      <c r="D33" s="23">
        <v>64</v>
      </c>
      <c r="E33" s="23">
        <v>153</v>
      </c>
      <c r="F33" s="23">
        <v>412</v>
      </c>
      <c r="G33" s="23">
        <v>758</v>
      </c>
      <c r="H33" s="20">
        <f>SUM(D33:G33)</f>
        <v>1387</v>
      </c>
      <c r="I33" s="23">
        <f>D33*1</f>
        <v>64</v>
      </c>
      <c r="J33" s="23">
        <f>E33*2</f>
        <v>306</v>
      </c>
      <c r="K33" s="23">
        <f>F33*3</f>
        <v>1236</v>
      </c>
      <c r="L33" s="23">
        <f>G33*4</f>
        <v>3032</v>
      </c>
      <c r="M33" s="12">
        <f>SUM(I33:L33)</f>
        <v>4638</v>
      </c>
      <c r="N33" s="26">
        <f>M33/H33</f>
        <v>3.3439077144917086</v>
      </c>
      <c r="O33" s="29">
        <f>SQRT((((1-N33)^2)*D33+((2-N33)^2)*E33+((3-N33)^2)*F33+((4-N33)^2)*G33)/H33)</f>
        <v>0.85035978652418553</v>
      </c>
    </row>
    <row r="34" spans="1:17" ht="4.5" customHeight="1">
      <c r="A34" s="80"/>
      <c r="B34" s="80"/>
      <c r="C34" s="80"/>
      <c r="D34" s="80"/>
      <c r="E34" s="80"/>
      <c r="F34" s="80"/>
      <c r="G34" s="80"/>
      <c r="H34" s="80"/>
      <c r="I34" s="78"/>
      <c r="J34" s="78"/>
      <c r="K34" s="78"/>
      <c r="L34" s="78"/>
      <c r="M34" s="78"/>
      <c r="N34" s="78"/>
      <c r="O34" s="78"/>
      <c r="Q34" s="3"/>
    </row>
    <row r="35" spans="1:17" ht="35.25" customHeight="1">
      <c r="A35" s="35" t="s">
        <v>28</v>
      </c>
      <c r="B35" s="35">
        <v>60</v>
      </c>
      <c r="C35" s="23">
        <v>63</v>
      </c>
      <c r="D35" s="23">
        <v>65</v>
      </c>
      <c r="E35" s="23">
        <v>61</v>
      </c>
      <c r="F35" s="23">
        <v>140</v>
      </c>
      <c r="G35" s="23">
        <v>379</v>
      </c>
      <c r="H35" s="20">
        <f>SUM(D35:G35)</f>
        <v>645</v>
      </c>
      <c r="I35" s="23">
        <f>D35*1</f>
        <v>65</v>
      </c>
      <c r="J35" s="23">
        <f>E35*2</f>
        <v>122</v>
      </c>
      <c r="K35" s="23">
        <f>F35*3</f>
        <v>420</v>
      </c>
      <c r="L35" s="23">
        <f>G35*4</f>
        <v>1516</v>
      </c>
      <c r="M35" s="12">
        <f>SUM(I35:L35)</f>
        <v>2123</v>
      </c>
      <c r="N35" s="26">
        <f>M35/H35</f>
        <v>3.2914728682170544</v>
      </c>
      <c r="O35" s="29">
        <f>SQRT((((1-N35)^2)*D35+((2-N35)^2)*E35+((3-N35)^2)*F35+((4-N35)^2)*G35)/H35)</f>
        <v>1.000157430069277</v>
      </c>
    </row>
    <row r="36" spans="1:17" ht="3.75" customHeight="1">
      <c r="A36" s="80"/>
      <c r="B36" s="80"/>
      <c r="C36" s="80"/>
      <c r="D36" s="80"/>
      <c r="E36" s="80"/>
      <c r="F36" s="80"/>
      <c r="G36" s="80"/>
      <c r="H36" s="80"/>
      <c r="I36" s="78"/>
      <c r="J36" s="78"/>
      <c r="K36" s="78"/>
      <c r="L36" s="78"/>
      <c r="M36" s="78"/>
      <c r="N36" s="78"/>
      <c r="O36" s="78"/>
      <c r="Q36" s="3"/>
    </row>
    <row r="37" spans="1:17" ht="33" customHeight="1">
      <c r="A37" s="35" t="s">
        <v>29</v>
      </c>
      <c r="B37" s="35">
        <v>85</v>
      </c>
      <c r="C37" s="23">
        <v>75</v>
      </c>
      <c r="D37" s="23">
        <v>67</v>
      </c>
      <c r="E37" s="23">
        <v>121</v>
      </c>
      <c r="F37" s="23">
        <v>194</v>
      </c>
      <c r="G37" s="23">
        <v>287</v>
      </c>
      <c r="H37" s="20">
        <f>SUM(D37:G37)</f>
        <v>669</v>
      </c>
      <c r="I37" s="23">
        <f>D37*1</f>
        <v>67</v>
      </c>
      <c r="J37" s="23">
        <f>E37*2</f>
        <v>242</v>
      </c>
      <c r="K37" s="23">
        <f>F37*3</f>
        <v>582</v>
      </c>
      <c r="L37" s="23">
        <f>G37*4</f>
        <v>1148</v>
      </c>
      <c r="M37" s="12">
        <f>SUM(I37:L37)</f>
        <v>2039</v>
      </c>
      <c r="N37" s="26">
        <f>M37/H37</f>
        <v>3.0478325859491777</v>
      </c>
      <c r="O37" s="29">
        <f>SQRT((((1-N37)^2)*D37+((2-N37)^2)*E37+((3-N37)^2)*F37+((4-N37)^2)*G37)/H37)</f>
        <v>1.0040793902365475</v>
      </c>
    </row>
    <row r="38" spans="1:17" ht="3.75" customHeight="1">
      <c r="A38" s="78"/>
      <c r="B38" s="80"/>
      <c r="C38" s="80"/>
      <c r="D38" s="80"/>
      <c r="E38" s="80"/>
      <c r="F38" s="80"/>
      <c r="G38" s="80"/>
      <c r="H38" s="78"/>
      <c r="I38" s="78"/>
      <c r="J38" s="78"/>
      <c r="K38" s="78"/>
      <c r="L38" s="78"/>
      <c r="M38" s="78"/>
      <c r="N38" s="78"/>
      <c r="O38" s="78"/>
      <c r="Q38" s="3"/>
    </row>
    <row r="39" spans="1:17" ht="30.75" customHeight="1">
      <c r="A39" s="11" t="s">
        <v>30</v>
      </c>
      <c r="B39" s="35">
        <v>44</v>
      </c>
      <c r="C39" s="23">
        <v>84</v>
      </c>
      <c r="D39" s="23">
        <v>166</v>
      </c>
      <c r="E39" s="23">
        <v>269</v>
      </c>
      <c r="F39" s="23">
        <v>458</v>
      </c>
      <c r="G39" s="23">
        <v>379</v>
      </c>
      <c r="H39" s="37">
        <f>SUM(D39:G39)</f>
        <v>1272</v>
      </c>
      <c r="I39" s="23">
        <f>D39*1</f>
        <v>166</v>
      </c>
      <c r="J39" s="23">
        <f>E39*2</f>
        <v>538</v>
      </c>
      <c r="K39" s="23">
        <f>F39*3</f>
        <v>1374</v>
      </c>
      <c r="L39" s="23">
        <f>G39*4</f>
        <v>1516</v>
      </c>
      <c r="M39" s="12">
        <f>SUM(I39:L39)</f>
        <v>3594</v>
      </c>
      <c r="N39" s="26">
        <f>M39/H39</f>
        <v>2.8254716981132075</v>
      </c>
      <c r="O39" s="29">
        <f>SQRT((((1-N39)^2)*D39+((2-N39)^2)*E39+((3-N39)^2)*F39+((4-N39)^2)*G39)/H39)</f>
        <v>1.0004930847942006</v>
      </c>
    </row>
    <row r="40" spans="1:17" ht="4.5" customHeight="1">
      <c r="A40" s="78"/>
      <c r="B40" s="78"/>
      <c r="C40" s="80"/>
      <c r="D40" s="80"/>
      <c r="E40" s="80"/>
      <c r="F40" s="80"/>
      <c r="G40" s="80"/>
      <c r="H40" s="80"/>
      <c r="I40" s="78"/>
      <c r="J40" s="78"/>
      <c r="K40" s="78"/>
      <c r="L40" s="78"/>
      <c r="M40" s="78"/>
      <c r="N40" s="78"/>
      <c r="O40" s="78"/>
    </row>
    <row r="41" spans="1:17" ht="28.5" customHeight="1">
      <c r="A41" s="16" t="s">
        <v>31</v>
      </c>
      <c r="B41" s="44">
        <v>22</v>
      </c>
      <c r="C41" s="23">
        <v>148</v>
      </c>
      <c r="D41" s="23">
        <v>157</v>
      </c>
      <c r="E41" s="23">
        <v>268</v>
      </c>
      <c r="F41" s="23">
        <v>379</v>
      </c>
      <c r="G41" s="23">
        <v>260</v>
      </c>
      <c r="H41" s="20">
        <f>SUM(D41:G41)</f>
        <v>1064</v>
      </c>
      <c r="I41" s="23">
        <f>D41*1</f>
        <v>157</v>
      </c>
      <c r="J41" s="23">
        <f>E41*2</f>
        <v>536</v>
      </c>
      <c r="K41" s="23">
        <f>F41*3</f>
        <v>1137</v>
      </c>
      <c r="L41" s="23">
        <f>G41*4</f>
        <v>1040</v>
      </c>
      <c r="M41" s="12">
        <f>SUM(I41:L41)</f>
        <v>2870</v>
      </c>
      <c r="N41" s="26">
        <f>M41/H41</f>
        <v>2.6973684210526314</v>
      </c>
      <c r="O41" s="29">
        <f>SQRT((((1-N41)^2)*D41+((2-N41)^2)*E41+((3-N41)^2)*F41+((4-N41)^2)*G41)/H41)</f>
        <v>0.99743686157939659</v>
      </c>
    </row>
    <row r="42" spans="1:17" ht="4.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Q42" s="3"/>
    </row>
    <row r="43" spans="1:17" ht="27.75" customHeight="1">
      <c r="A43" s="16" t="s">
        <v>32</v>
      </c>
      <c r="B43" s="44">
        <v>105</v>
      </c>
      <c r="C43" s="23">
        <v>61</v>
      </c>
      <c r="D43" s="23">
        <v>179</v>
      </c>
      <c r="E43" s="23">
        <v>188</v>
      </c>
      <c r="F43" s="23">
        <v>343</v>
      </c>
      <c r="G43" s="23">
        <v>381</v>
      </c>
      <c r="H43" s="12">
        <f>SUM(D43:G43)</f>
        <v>1091</v>
      </c>
      <c r="I43" s="23">
        <f>D43*1</f>
        <v>179</v>
      </c>
      <c r="J43" s="23">
        <f>E43*2</f>
        <v>376</v>
      </c>
      <c r="K43" s="23">
        <f>F43*3</f>
        <v>1029</v>
      </c>
      <c r="L43" s="23">
        <f>G43*4</f>
        <v>1524</v>
      </c>
      <c r="M43" s="12">
        <f>SUM(I43:L43)</f>
        <v>3108</v>
      </c>
      <c r="N43" s="26">
        <f>M43/H43</f>
        <v>2.8487626031164068</v>
      </c>
      <c r="O43" s="29">
        <f>SQRT((((1-N43)^2)*D43+((2-N43)^2)*E43+((3-N43)^2)*F43+((4-N43)^2)*G43)/H43)</f>
        <v>1.074684030265461</v>
      </c>
    </row>
    <row r="44" spans="1:17" ht="3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Q44" s="3"/>
    </row>
    <row r="45" spans="1:17" ht="30.75" customHeight="1">
      <c r="A45" s="40" t="s">
        <v>33</v>
      </c>
      <c r="B45" s="68">
        <v>75</v>
      </c>
      <c r="C45" s="23">
        <v>50</v>
      </c>
      <c r="D45" s="23">
        <v>39</v>
      </c>
      <c r="E45" s="23">
        <v>132</v>
      </c>
      <c r="F45" s="23">
        <v>301</v>
      </c>
      <c r="G45" s="23">
        <v>414</v>
      </c>
      <c r="H45" s="20">
        <f>SUM(D45:G45)</f>
        <v>886</v>
      </c>
      <c r="I45" s="23">
        <f>D45*1</f>
        <v>39</v>
      </c>
      <c r="J45" s="23">
        <f>E45*2</f>
        <v>264</v>
      </c>
      <c r="K45" s="23">
        <f>F45*3</f>
        <v>903</v>
      </c>
      <c r="L45" s="23">
        <f>G45*4</f>
        <v>1656</v>
      </c>
      <c r="M45" s="12">
        <f>SUM(I45:L45)</f>
        <v>2862</v>
      </c>
      <c r="N45" s="26">
        <f>M45/H45</f>
        <v>3.2302483069977428</v>
      </c>
      <c r="O45" s="29">
        <f>SQRT((((1-N45)^2)*D45+((2-N45)^2)*E45+((3-N45)^2)*F45+((4-N45)^2)*G45)/H45)</f>
        <v>0.85983182864911545</v>
      </c>
      <c r="Q45" s="3"/>
    </row>
    <row r="46" spans="1:17" ht="4.5" customHeight="1">
      <c r="A46" s="84"/>
      <c r="B46" s="85"/>
      <c r="C46" s="93"/>
      <c r="D46" s="93"/>
      <c r="E46" s="93"/>
      <c r="F46" s="93"/>
      <c r="G46" s="93"/>
      <c r="H46" s="85"/>
      <c r="I46" s="85"/>
      <c r="J46" s="85"/>
      <c r="K46" s="85"/>
      <c r="L46" s="85"/>
      <c r="M46" s="85"/>
      <c r="N46" s="85"/>
      <c r="O46" s="85"/>
    </row>
    <row r="47" spans="1:17" ht="28.5" customHeight="1">
      <c r="A47" s="40" t="s">
        <v>34</v>
      </c>
      <c r="B47" s="68">
        <v>4</v>
      </c>
      <c r="C47" s="23">
        <v>240</v>
      </c>
      <c r="D47" s="23">
        <v>131</v>
      </c>
      <c r="E47" s="23">
        <v>235</v>
      </c>
      <c r="F47" s="23">
        <v>571</v>
      </c>
      <c r="G47" s="23">
        <v>779</v>
      </c>
      <c r="H47" s="20">
        <f>SUM(D47:G47)</f>
        <v>1716</v>
      </c>
      <c r="I47" s="23">
        <f>D47*1</f>
        <v>131</v>
      </c>
      <c r="J47" s="23">
        <f>E47*2</f>
        <v>470</v>
      </c>
      <c r="K47" s="23">
        <f>F47*3</f>
        <v>1713</v>
      </c>
      <c r="L47" s="23">
        <f>G47*4</f>
        <v>3116</v>
      </c>
      <c r="M47" s="12">
        <f>SUM(I47:L47)</f>
        <v>5430</v>
      </c>
      <c r="N47" s="26">
        <f>M47/H47</f>
        <v>3.1643356643356642</v>
      </c>
      <c r="O47" s="29">
        <f>SQRT((((1-N47)^2)*D47+((2-N47)^2)*E47+((3-N47)^2)*F47+((4-N47)^2)*G47)/H47)</f>
        <v>0.93234338400492345</v>
      </c>
    </row>
    <row r="48" spans="1:17" ht="4.5" customHeight="1">
      <c r="A48" s="78"/>
      <c r="B48" s="78"/>
      <c r="C48" s="80"/>
      <c r="D48" s="80"/>
      <c r="E48" s="80"/>
      <c r="F48" s="80"/>
      <c r="G48" s="80"/>
      <c r="H48" s="78"/>
      <c r="I48" s="78"/>
      <c r="J48" s="78"/>
      <c r="K48" s="78"/>
      <c r="L48" s="78"/>
      <c r="M48" s="78"/>
      <c r="N48" s="78"/>
      <c r="O48" s="78"/>
      <c r="Q48" s="3"/>
    </row>
    <row r="49" spans="1:17" ht="30" customHeight="1">
      <c r="A49" s="40" t="s">
        <v>35</v>
      </c>
      <c r="B49" s="68">
        <v>66</v>
      </c>
      <c r="C49" s="23">
        <v>72</v>
      </c>
      <c r="D49" s="23">
        <v>154</v>
      </c>
      <c r="E49" s="23">
        <v>208</v>
      </c>
      <c r="F49" s="23">
        <v>276</v>
      </c>
      <c r="G49" s="23">
        <v>226</v>
      </c>
      <c r="H49" s="37">
        <f>SUM(D49:G49)</f>
        <v>864</v>
      </c>
      <c r="I49" s="23">
        <f>D49*1</f>
        <v>154</v>
      </c>
      <c r="J49" s="23">
        <f>E49*2</f>
        <v>416</v>
      </c>
      <c r="K49" s="23">
        <f>F49*3</f>
        <v>828</v>
      </c>
      <c r="L49" s="23">
        <f>G49*4</f>
        <v>904</v>
      </c>
      <c r="M49" s="12">
        <f>SUM(I49:L49)</f>
        <v>2302</v>
      </c>
      <c r="N49" s="26">
        <f>M49/H49</f>
        <v>2.6643518518518516</v>
      </c>
      <c r="O49" s="29">
        <f>SQRT((((1-N49)^2)*D49+((2-N49)^2)*E49+((3-N49)^2)*F49+((4-N49)^2)*G49)/H49)</f>
        <v>1.0500562358381083</v>
      </c>
    </row>
    <row r="50" spans="1:17" ht="4.5" customHeight="1">
      <c r="A50" s="78"/>
      <c r="B50" s="78"/>
      <c r="C50" s="80"/>
      <c r="D50" s="80"/>
      <c r="E50" s="80"/>
      <c r="F50" s="80"/>
      <c r="G50" s="80"/>
      <c r="H50" s="78"/>
      <c r="I50" s="78"/>
      <c r="J50" s="78"/>
      <c r="K50" s="78"/>
      <c r="L50" s="78"/>
      <c r="M50" s="78"/>
      <c r="N50" s="78"/>
      <c r="O50" s="78"/>
      <c r="Q50" s="3"/>
    </row>
    <row r="51" spans="1:17" ht="29.25" customHeight="1">
      <c r="A51" s="40" t="s">
        <v>36</v>
      </c>
      <c r="B51" s="69">
        <v>93</v>
      </c>
      <c r="C51" s="23">
        <v>13</v>
      </c>
      <c r="D51" s="23">
        <v>21</v>
      </c>
      <c r="E51" s="23">
        <v>27</v>
      </c>
      <c r="F51" s="23">
        <v>75</v>
      </c>
      <c r="G51" s="23">
        <v>176</v>
      </c>
      <c r="H51" s="38">
        <f>SUM(D51:G51)</f>
        <v>299</v>
      </c>
      <c r="I51" s="23">
        <f>D51*1</f>
        <v>21</v>
      </c>
      <c r="J51" s="23">
        <f>E51*2</f>
        <v>54</v>
      </c>
      <c r="K51" s="23">
        <f>F51*3</f>
        <v>225</v>
      </c>
      <c r="L51" s="23">
        <f>G51*4</f>
        <v>704</v>
      </c>
      <c r="M51" s="12">
        <f>SUM(I51:L51)</f>
        <v>1004</v>
      </c>
      <c r="N51" s="26">
        <f>M51/H51</f>
        <v>3.3578595317725752</v>
      </c>
      <c r="O51" s="29">
        <f>SQRT((((1-N51)^2)*D51+((2-N51)^2)*E51+((3-N51)^2)*F51+((4-N51)^2)*G51)/H51)</f>
        <v>0.91203222325491284</v>
      </c>
    </row>
    <row r="52" spans="1:17" ht="3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Q52" s="3"/>
    </row>
    <row r="53" spans="1:17" ht="27" customHeight="1">
      <c r="A53" s="13" t="s">
        <v>37</v>
      </c>
      <c r="B53" s="67">
        <v>5</v>
      </c>
      <c r="C53" s="23">
        <v>88</v>
      </c>
      <c r="D53" s="23">
        <v>71</v>
      </c>
      <c r="E53" s="23">
        <v>100</v>
      </c>
      <c r="F53" s="23">
        <v>265</v>
      </c>
      <c r="G53" s="23">
        <v>448</v>
      </c>
      <c r="H53" s="12">
        <f>SUM(D53:G53)</f>
        <v>884</v>
      </c>
      <c r="I53" s="23">
        <f>D53*1</f>
        <v>71</v>
      </c>
      <c r="J53" s="23">
        <f>E53*2</f>
        <v>200</v>
      </c>
      <c r="K53" s="23">
        <f>F53*3</f>
        <v>795</v>
      </c>
      <c r="L53" s="23">
        <f>G53*4</f>
        <v>1792</v>
      </c>
      <c r="M53" s="12">
        <f>SUM(I53:L53)</f>
        <v>2858</v>
      </c>
      <c r="N53" s="26">
        <f>M53/H53</f>
        <v>3.2330316742081449</v>
      </c>
      <c r="O53" s="29">
        <f>SQRT((((1-N53)^2)*D53+((2-N53)^2)*E53+((3-N53)^2)*F53+((4-N53)^2)*G53)/H53)</f>
        <v>0.94173919394064953</v>
      </c>
    </row>
    <row r="54" spans="1:17" ht="4.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Q54" s="3"/>
    </row>
    <row r="55" spans="1:17" ht="30.75" customHeight="1">
      <c r="A55" s="40" t="s">
        <v>38</v>
      </c>
      <c r="B55" s="69">
        <v>68</v>
      </c>
      <c r="C55" s="23">
        <v>80</v>
      </c>
      <c r="D55" s="23">
        <v>120</v>
      </c>
      <c r="E55" s="23">
        <v>119</v>
      </c>
      <c r="F55" s="23">
        <v>259</v>
      </c>
      <c r="G55" s="23">
        <v>274</v>
      </c>
      <c r="H55" s="12">
        <f>SUM(D55:G55)</f>
        <v>772</v>
      </c>
      <c r="I55" s="23">
        <f>D55*1</f>
        <v>120</v>
      </c>
      <c r="J55" s="23">
        <f>E55*2</f>
        <v>238</v>
      </c>
      <c r="K55" s="23">
        <f>F55*3</f>
        <v>777</v>
      </c>
      <c r="L55" s="23">
        <f>G55*4</f>
        <v>1096</v>
      </c>
      <c r="M55" s="12">
        <f>SUM(I55:L55)</f>
        <v>2231</v>
      </c>
      <c r="N55" s="26">
        <f>M55/H55</f>
        <v>2.8898963730569949</v>
      </c>
      <c r="O55" s="29">
        <f>SQRT((((1-N55)^2)*D55+((2-N55)^2)*E55+((3-N55)^2)*F55+((4-N55)^2)*G55)/H55)</f>
        <v>1.05768908800178</v>
      </c>
    </row>
    <row r="56" spans="1:17" ht="4.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Q56" s="3"/>
    </row>
    <row r="57" spans="1:17" ht="29.25" customHeight="1">
      <c r="A57" s="14" t="s">
        <v>39</v>
      </c>
      <c r="B57" s="12">
        <v>57</v>
      </c>
      <c r="C57" s="23">
        <v>100</v>
      </c>
      <c r="D57" s="23">
        <v>62</v>
      </c>
      <c r="E57" s="23">
        <v>152</v>
      </c>
      <c r="F57" s="23">
        <v>282</v>
      </c>
      <c r="G57" s="23">
        <v>304</v>
      </c>
      <c r="H57" s="12">
        <f>SUM(D57:G57)</f>
        <v>800</v>
      </c>
      <c r="I57" s="23">
        <f>D57*1</f>
        <v>62</v>
      </c>
      <c r="J57" s="23">
        <f>E57*2</f>
        <v>304</v>
      </c>
      <c r="K57" s="23">
        <f>F57*3</f>
        <v>846</v>
      </c>
      <c r="L57" s="23">
        <f>G57*4</f>
        <v>1216</v>
      </c>
      <c r="M57" s="12">
        <f>SUM(I57:L57)</f>
        <v>2428</v>
      </c>
      <c r="N57" s="26">
        <f>M57/H57</f>
        <v>3.0350000000000001</v>
      </c>
      <c r="O57" s="29">
        <f>SQRT((((1-N57)^2)*D57+((2-N57)^2)*E57+((3-N57)^2)*F57+((4-N57)^2)*G57)/H57)</f>
        <v>0.93742999738647148</v>
      </c>
    </row>
    <row r="58" spans="1:17" ht="3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Q58" s="8"/>
    </row>
    <row r="59" spans="1:17" ht="30" customHeight="1">
      <c r="A59" s="11" t="s">
        <v>40</v>
      </c>
      <c r="B59" s="67">
        <v>92</v>
      </c>
      <c r="C59" s="23">
        <v>3</v>
      </c>
      <c r="D59" s="23">
        <v>18</v>
      </c>
      <c r="E59" s="23">
        <v>15</v>
      </c>
      <c r="F59" s="23">
        <v>57</v>
      </c>
      <c r="G59" s="23">
        <v>111</v>
      </c>
      <c r="H59" s="20">
        <f>SUM(D59:G59)</f>
        <v>201</v>
      </c>
      <c r="I59" s="23">
        <f>D59*1</f>
        <v>18</v>
      </c>
      <c r="J59" s="23">
        <f>E59*2</f>
        <v>30</v>
      </c>
      <c r="K59" s="23">
        <f>F59*3</f>
        <v>171</v>
      </c>
      <c r="L59" s="23">
        <f>G59*4</f>
        <v>444</v>
      </c>
      <c r="M59" s="12">
        <f>SUM(I59:L59)</f>
        <v>663</v>
      </c>
      <c r="N59" s="26">
        <f>M59/H59</f>
        <v>3.2985074626865671</v>
      </c>
      <c r="O59" s="29">
        <f>SQRT((((1-N59)^2)*D59+((2-N59)^2)*E59+((3-N59)^2)*F59+((4-N59)^2)*G59)/H59)</f>
        <v>0.94655582063927923</v>
      </c>
    </row>
    <row r="60" spans="1:17" ht="4.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1:17" ht="30" customHeight="1">
      <c r="A61" s="11" t="s">
        <v>41</v>
      </c>
      <c r="B61" s="40">
        <v>30</v>
      </c>
      <c r="C61" s="23">
        <v>126</v>
      </c>
      <c r="D61" s="23">
        <v>50</v>
      </c>
      <c r="E61" s="23">
        <v>80</v>
      </c>
      <c r="F61" s="23">
        <v>165</v>
      </c>
      <c r="G61" s="23">
        <v>179</v>
      </c>
      <c r="H61" s="12">
        <f>SUM(D61:G61)</f>
        <v>474</v>
      </c>
      <c r="I61" s="23">
        <f>D61*1</f>
        <v>50</v>
      </c>
      <c r="J61" s="23">
        <f>E61*2</f>
        <v>160</v>
      </c>
      <c r="K61" s="23">
        <f>F61*3</f>
        <v>495</v>
      </c>
      <c r="L61" s="23">
        <f>G61*4</f>
        <v>716</v>
      </c>
      <c r="M61" s="12">
        <f>SUM(I61:L61)</f>
        <v>1421</v>
      </c>
      <c r="N61" s="26">
        <f>M61/H61</f>
        <v>2.9978902953586499</v>
      </c>
      <c r="O61" s="29">
        <f>SQRT((((1-N61)^2)*D61+((2-N61)^2)*E61+((3-N61)^2)*F61+((4-N61)^2)*G61)/H61)</f>
        <v>0.98404775266552658</v>
      </c>
    </row>
    <row r="62" spans="1:17" ht="3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Q62" s="3"/>
    </row>
    <row r="63" spans="1:17" ht="36.75" customHeight="1">
      <c r="A63" s="13" t="s">
        <v>42</v>
      </c>
      <c r="B63" s="15">
        <v>94</v>
      </c>
      <c r="C63" s="23">
        <v>34</v>
      </c>
      <c r="D63" s="23">
        <v>26</v>
      </c>
      <c r="E63" s="23">
        <v>58</v>
      </c>
      <c r="F63" s="23">
        <v>161</v>
      </c>
      <c r="G63" s="23">
        <v>273</v>
      </c>
      <c r="H63" s="12">
        <f>SUM(D63:G63)</f>
        <v>518</v>
      </c>
      <c r="I63" s="23">
        <f>D63*1</f>
        <v>26</v>
      </c>
      <c r="J63" s="23">
        <f>E63*2</f>
        <v>116</v>
      </c>
      <c r="K63" s="23">
        <f>F63*3</f>
        <v>483</v>
      </c>
      <c r="L63" s="23">
        <f>G63*4</f>
        <v>1092</v>
      </c>
      <c r="M63" s="12">
        <f>SUM(I63:L63)</f>
        <v>1717</v>
      </c>
      <c r="N63" s="26">
        <f>M63/H63</f>
        <v>3.3146718146718146</v>
      </c>
      <c r="O63" s="29">
        <f>SQRT((((1-N63)^2)*D63+((2-N63)^2)*E63+((3-N63)^2)*F63+((4-N63)^2)*G63)/H63)</f>
        <v>0.86066833845534652</v>
      </c>
    </row>
    <row r="64" spans="1:17" ht="3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Q64" s="3"/>
    </row>
    <row r="65" spans="1:17" ht="31.5" customHeight="1">
      <c r="A65" s="13" t="s">
        <v>44</v>
      </c>
      <c r="B65" s="15">
        <v>96</v>
      </c>
      <c r="C65" s="23">
        <v>39</v>
      </c>
      <c r="D65" s="23">
        <v>41</v>
      </c>
      <c r="E65" s="23">
        <v>94</v>
      </c>
      <c r="F65" s="23">
        <v>173</v>
      </c>
      <c r="G65" s="23">
        <v>241</v>
      </c>
      <c r="H65" s="12">
        <f>SUM(D65:G65)</f>
        <v>549</v>
      </c>
      <c r="I65" s="23">
        <f>D65*1</f>
        <v>41</v>
      </c>
      <c r="J65" s="23">
        <f>E65*2</f>
        <v>188</v>
      </c>
      <c r="K65" s="23">
        <f>F65*3</f>
        <v>519</v>
      </c>
      <c r="L65" s="23">
        <f>G65*4</f>
        <v>964</v>
      </c>
      <c r="M65" s="12">
        <f>SUM(I65:L65)</f>
        <v>1712</v>
      </c>
      <c r="N65" s="26">
        <f>M65/H65</f>
        <v>3.1183970856102006</v>
      </c>
      <c r="O65" s="29">
        <f>SQRT((((1-N65)^2)*D65+((2-N65)^2)*E65+((3-N65)^2)*F65+((4-N65)^2)*G65)/H65)</f>
        <v>0.94599548036996206</v>
      </c>
    </row>
    <row r="66" spans="1:17" ht="4.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Q66" s="3"/>
    </row>
    <row r="67" spans="1:17" ht="30.75" customHeight="1">
      <c r="A67" s="13" t="s">
        <v>45</v>
      </c>
      <c r="B67" s="15">
        <v>7</v>
      </c>
      <c r="C67" s="23">
        <v>378</v>
      </c>
      <c r="D67" s="23">
        <v>435</v>
      </c>
      <c r="E67" s="23">
        <v>472</v>
      </c>
      <c r="F67" s="23">
        <v>637</v>
      </c>
      <c r="G67" s="23">
        <v>562</v>
      </c>
      <c r="H67" s="12">
        <f>SUM(D67:G67)</f>
        <v>2106</v>
      </c>
      <c r="I67" s="23">
        <f>D67*1</f>
        <v>435</v>
      </c>
      <c r="J67" s="23">
        <f>E67*2</f>
        <v>944</v>
      </c>
      <c r="K67" s="23">
        <f>F67*3</f>
        <v>1911</v>
      </c>
      <c r="L67" s="23">
        <f>G67*4</f>
        <v>2248</v>
      </c>
      <c r="M67" s="12">
        <f>SUM(I67:L67)</f>
        <v>5538</v>
      </c>
      <c r="N67" s="26">
        <f>M67/H67</f>
        <v>2.6296296296296298</v>
      </c>
      <c r="O67" s="29">
        <f>SQRT((((1-N67)^2)*D67+((2-N67)^2)*E67+((3-N67)^2)*F67+((4-N67)^2)*G67)/H67)</f>
        <v>1.0862848487424306</v>
      </c>
    </row>
    <row r="68" spans="1:17" ht="4.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Q68" s="3"/>
    </row>
    <row r="69" spans="1:17" ht="28.5" customHeight="1">
      <c r="A69" s="13" t="s">
        <v>46</v>
      </c>
      <c r="B69" s="15">
        <v>84</v>
      </c>
      <c r="C69" s="23">
        <v>67</v>
      </c>
      <c r="D69" s="23">
        <v>146</v>
      </c>
      <c r="E69" s="23">
        <v>131</v>
      </c>
      <c r="F69" s="23">
        <v>253</v>
      </c>
      <c r="G69" s="23">
        <v>255</v>
      </c>
      <c r="H69" s="12">
        <f>SUM(D69:G69)</f>
        <v>785</v>
      </c>
      <c r="I69" s="23">
        <f>D69*1</f>
        <v>146</v>
      </c>
      <c r="J69" s="23">
        <f>E69*2</f>
        <v>262</v>
      </c>
      <c r="K69" s="23">
        <f>F69*3</f>
        <v>759</v>
      </c>
      <c r="L69" s="23">
        <f>G69*4</f>
        <v>1020</v>
      </c>
      <c r="M69" s="12">
        <f>SUM(I69:L69)</f>
        <v>2187</v>
      </c>
      <c r="N69" s="26">
        <f>M69/H69</f>
        <v>2.7859872611464969</v>
      </c>
      <c r="O69" s="29">
        <f>SQRT((((1-N69)^2)*D69+((2-N69)^2)*E69+((3-N69)^2)*F69+((4-N69)^2)*G69)/H69)</f>
        <v>1.0908104039737334</v>
      </c>
    </row>
    <row r="70" spans="1:17" ht="4.5" customHeight="1">
      <c r="A70" s="78"/>
      <c r="B70" s="78"/>
      <c r="C70" s="80"/>
      <c r="D70" s="80"/>
      <c r="E70" s="80"/>
      <c r="F70" s="80"/>
      <c r="G70" s="80"/>
      <c r="H70" s="78"/>
      <c r="I70" s="78"/>
      <c r="J70" s="78"/>
      <c r="K70" s="78"/>
      <c r="L70" s="78"/>
      <c r="M70" s="78"/>
      <c r="N70" s="78"/>
      <c r="O70" s="78"/>
      <c r="Q70" s="3"/>
    </row>
    <row r="71" spans="1:17" ht="36" customHeight="1">
      <c r="A71" s="13" t="s">
        <v>47</v>
      </c>
      <c r="B71" s="40">
        <v>90</v>
      </c>
      <c r="C71" s="23">
        <v>36</v>
      </c>
      <c r="D71" s="23">
        <v>29</v>
      </c>
      <c r="E71" s="23">
        <v>58</v>
      </c>
      <c r="F71" s="23">
        <v>143</v>
      </c>
      <c r="G71" s="23">
        <v>418</v>
      </c>
      <c r="H71" s="12">
        <f>SUM(D71:G71)</f>
        <v>648</v>
      </c>
      <c r="I71" s="23">
        <f>D71*1</f>
        <v>29</v>
      </c>
      <c r="J71" s="23">
        <f>E71*2</f>
        <v>116</v>
      </c>
      <c r="K71" s="23">
        <f>F71*3</f>
        <v>429</v>
      </c>
      <c r="L71" s="23">
        <f>G71*4</f>
        <v>1672</v>
      </c>
      <c r="M71" s="12">
        <f>SUM(I71:L71)</f>
        <v>2246</v>
      </c>
      <c r="N71" s="26">
        <f>M71/H71</f>
        <v>3.4660493827160495</v>
      </c>
      <c r="O71" s="29">
        <f>SQRT((((1-N71)^2)*D71+((2-N71)^2)*E71+((3-N71)^2)*F71+((4-N71)^2)*G71)/H71)</f>
        <v>0.8344927919302656</v>
      </c>
    </row>
    <row r="72" spans="1:17" ht="3.75" customHeight="1">
      <c r="A72" s="78"/>
      <c r="B72" s="78"/>
      <c r="C72" s="80"/>
      <c r="D72" s="80"/>
      <c r="E72" s="80"/>
      <c r="F72" s="80"/>
      <c r="G72" s="80"/>
      <c r="H72" s="78"/>
      <c r="I72" s="78"/>
      <c r="J72" s="78"/>
      <c r="K72" s="78"/>
      <c r="L72" s="78"/>
      <c r="M72" s="78"/>
      <c r="N72" s="78"/>
      <c r="O72" s="78"/>
      <c r="Q72" s="3"/>
    </row>
    <row r="73" spans="1:17" ht="31.5" customHeight="1">
      <c r="A73" s="36" t="s">
        <v>48</v>
      </c>
      <c r="B73" s="40">
        <v>55</v>
      </c>
      <c r="C73" s="23">
        <v>36</v>
      </c>
      <c r="D73" s="23">
        <v>55</v>
      </c>
      <c r="E73" s="23">
        <v>66</v>
      </c>
      <c r="F73" s="23">
        <v>91</v>
      </c>
      <c r="G73" s="23">
        <v>160</v>
      </c>
      <c r="H73" s="12">
        <f>SUM(D73:G73)</f>
        <v>372</v>
      </c>
      <c r="I73" s="23">
        <f>D73*1</f>
        <v>55</v>
      </c>
      <c r="J73" s="23">
        <f>E73*2</f>
        <v>132</v>
      </c>
      <c r="K73" s="23">
        <f>F73*3</f>
        <v>273</v>
      </c>
      <c r="L73" s="23">
        <f>G73*4</f>
        <v>640</v>
      </c>
      <c r="M73" s="12">
        <f>SUM(I73:L73)</f>
        <v>1100</v>
      </c>
      <c r="N73" s="26">
        <f>M73/H73</f>
        <v>2.956989247311828</v>
      </c>
      <c r="O73" s="29">
        <f>SQRT((((1-N73)^2)*D73+((2-N73)^2)*E73+((3-N73)^2)*F73+((4-N73)^2)*G73)/H73)</f>
        <v>1.094109138219763</v>
      </c>
    </row>
    <row r="74" spans="1:17" ht="3" customHeight="1">
      <c r="A74" s="78"/>
      <c r="B74" s="78"/>
      <c r="C74" s="80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</row>
    <row r="75" spans="1:17" ht="33" customHeight="1">
      <c r="A75" s="13" t="s">
        <v>49</v>
      </c>
      <c r="B75" s="40">
        <v>34</v>
      </c>
      <c r="C75" s="23">
        <v>30</v>
      </c>
      <c r="D75" s="23">
        <v>126</v>
      </c>
      <c r="E75" s="23">
        <v>189</v>
      </c>
      <c r="F75" s="23">
        <v>345</v>
      </c>
      <c r="G75" s="23">
        <v>426</v>
      </c>
      <c r="H75" s="12">
        <f>SUM(D75:G75)</f>
        <v>1086</v>
      </c>
      <c r="I75" s="23">
        <f>D75*1</f>
        <v>126</v>
      </c>
      <c r="J75" s="23">
        <f>E75*2</f>
        <v>378</v>
      </c>
      <c r="K75" s="23">
        <f>F75*3</f>
        <v>1035</v>
      </c>
      <c r="L75" s="23">
        <f>G75*4</f>
        <v>1704</v>
      </c>
      <c r="M75" s="12">
        <f>SUM(I75:L75)</f>
        <v>3243</v>
      </c>
      <c r="N75" s="26">
        <f>M75/H75</f>
        <v>2.9861878453038675</v>
      </c>
      <c r="O75" s="29">
        <f>SQRT((((1-N75)^2)*D75+((2-N75)^2)*E75+((3-N75)^2)*F75+((4-N75)^2)*G75)/H75)</f>
        <v>1.0149856968027391</v>
      </c>
    </row>
    <row r="76" spans="1:17" ht="4.5" customHeight="1">
      <c r="A76" s="78"/>
      <c r="B76" s="78"/>
      <c r="C76" s="80"/>
      <c r="D76" s="80"/>
      <c r="E76" s="80"/>
      <c r="F76" s="80"/>
      <c r="G76" s="80"/>
      <c r="H76" s="78"/>
      <c r="I76" s="78"/>
      <c r="J76" s="78"/>
      <c r="K76" s="78"/>
      <c r="L76" s="78"/>
      <c r="M76" s="78"/>
      <c r="N76" s="78"/>
      <c r="O76" s="78"/>
    </row>
    <row r="77" spans="1:17" ht="33.75" customHeight="1">
      <c r="A77" s="13" t="s">
        <v>50</v>
      </c>
      <c r="B77" s="40">
        <v>73</v>
      </c>
      <c r="C77" s="23">
        <v>10</v>
      </c>
      <c r="D77" s="23">
        <v>117</v>
      </c>
      <c r="E77" s="23">
        <v>154</v>
      </c>
      <c r="F77" s="23">
        <v>229</v>
      </c>
      <c r="G77" s="23">
        <v>150</v>
      </c>
      <c r="H77" s="12">
        <f>SUM(D77:G77)</f>
        <v>650</v>
      </c>
      <c r="I77" s="23">
        <f>D77*1</f>
        <v>117</v>
      </c>
      <c r="J77" s="23">
        <f>E77*2</f>
        <v>308</v>
      </c>
      <c r="K77" s="23">
        <f>F77*3</f>
        <v>687</v>
      </c>
      <c r="L77" s="23">
        <f>G77*4</f>
        <v>600</v>
      </c>
      <c r="M77" s="12">
        <f>SUM(I77:L77)</f>
        <v>1712</v>
      </c>
      <c r="N77" s="26">
        <f>M77/H77</f>
        <v>2.6338461538461537</v>
      </c>
      <c r="O77" s="29">
        <f>SQRT((((1-N77)^2)*D77+((2-N77)^2)*E77+((3-N77)^2)*F77+((4-N77)^2)*G77)/H77)</f>
        <v>1.0264617229293322</v>
      </c>
      <c r="P77" s="47"/>
      <c r="Q77" s="9"/>
    </row>
    <row r="78" spans="1:17" ht="4.5" customHeight="1">
      <c r="A78" s="78"/>
      <c r="B78" s="78"/>
      <c r="C78" s="80"/>
      <c r="D78" s="80"/>
      <c r="E78" s="80"/>
      <c r="F78" s="80"/>
      <c r="G78" s="80"/>
      <c r="H78" s="78"/>
      <c r="I78" s="78"/>
      <c r="J78" s="78"/>
      <c r="K78" s="78"/>
      <c r="L78" s="78"/>
      <c r="M78" s="78"/>
      <c r="N78" s="78"/>
      <c r="O78" s="78"/>
    </row>
    <row r="79" spans="1:17" ht="35.25" customHeight="1">
      <c r="A79" s="13" t="s">
        <v>51</v>
      </c>
      <c r="B79" s="40">
        <v>56</v>
      </c>
      <c r="C79" s="23">
        <v>128</v>
      </c>
      <c r="D79" s="23">
        <v>81</v>
      </c>
      <c r="E79" s="23">
        <v>243</v>
      </c>
      <c r="F79" s="23">
        <v>603</v>
      </c>
      <c r="G79" s="23">
        <v>721</v>
      </c>
      <c r="H79" s="12">
        <f>SUM(D79:G79)</f>
        <v>1648</v>
      </c>
      <c r="I79" s="23">
        <f>D79*1</f>
        <v>81</v>
      </c>
      <c r="J79" s="23">
        <f>E79*2</f>
        <v>486</v>
      </c>
      <c r="K79" s="23">
        <f>F79*3</f>
        <v>1809</v>
      </c>
      <c r="L79" s="23">
        <f>G79*4</f>
        <v>2884</v>
      </c>
      <c r="M79" s="12">
        <f>SUM(I79:L79)</f>
        <v>5260</v>
      </c>
      <c r="N79" s="26">
        <f>M79/H79</f>
        <v>3.191747572815534</v>
      </c>
      <c r="O79" s="29">
        <f>SQRT((((1-N79)^2)*D79+((2-N79)^2)*E79+((3-N79)^2)*F79+((4-N79)^2)*G79)/H79)</f>
        <v>0.86301000363704006</v>
      </c>
    </row>
    <row r="80" spans="1:17" ht="4.5" customHeight="1">
      <c r="A80" s="78"/>
      <c r="B80" s="78"/>
      <c r="C80" s="80"/>
      <c r="D80" s="80"/>
      <c r="E80" s="80"/>
      <c r="F80" s="80"/>
      <c r="G80" s="80"/>
      <c r="H80" s="78"/>
      <c r="I80" s="78"/>
      <c r="J80" s="78"/>
      <c r="K80" s="78"/>
      <c r="L80" s="78"/>
      <c r="M80" s="78"/>
      <c r="N80" s="78"/>
      <c r="O80" s="78"/>
    </row>
    <row r="81" spans="1:15" ht="38.1" customHeight="1">
      <c r="A81" s="16" t="s">
        <v>52</v>
      </c>
      <c r="B81" s="40">
        <v>43</v>
      </c>
      <c r="C81" s="23">
        <v>92</v>
      </c>
      <c r="D81" s="23">
        <v>90</v>
      </c>
      <c r="E81" s="23">
        <v>172</v>
      </c>
      <c r="F81" s="23">
        <v>393</v>
      </c>
      <c r="G81" s="23">
        <v>561</v>
      </c>
      <c r="H81" s="12">
        <f>SUM(D81:G81)</f>
        <v>1216</v>
      </c>
      <c r="I81" s="23">
        <f>D81*1</f>
        <v>90</v>
      </c>
      <c r="J81" s="23">
        <f>E81*2</f>
        <v>344</v>
      </c>
      <c r="K81" s="23">
        <f>F81*3</f>
        <v>1179</v>
      </c>
      <c r="L81" s="23">
        <f>G81*4</f>
        <v>2244</v>
      </c>
      <c r="M81" s="12">
        <f>SUM(I81:L81)</f>
        <v>3857</v>
      </c>
      <c r="N81" s="26">
        <f>M81/H81</f>
        <v>3.171875</v>
      </c>
      <c r="O81" s="29">
        <f>SQRT((((1-N81)^2)*D81+((2-N81)^2)*E81+((3-N81)^2)*F81+((4-N81)^2)*G81)/H81)</f>
        <v>0.93236670285115086</v>
      </c>
    </row>
    <row r="82" spans="1:15" ht="3.75" customHeight="1">
      <c r="A82" s="78"/>
      <c r="B82" s="78"/>
      <c r="C82" s="80"/>
      <c r="D82" s="80"/>
      <c r="E82" s="80"/>
      <c r="F82" s="80"/>
      <c r="G82" s="80"/>
      <c r="H82" s="78"/>
      <c r="I82" s="78"/>
      <c r="J82" s="78"/>
      <c r="K82" s="78"/>
      <c r="L82" s="78"/>
      <c r="M82" s="78"/>
      <c r="N82" s="78"/>
      <c r="O82" s="78"/>
    </row>
    <row r="83" spans="1:15" ht="32.1" customHeight="1">
      <c r="A83" s="16" t="s">
        <v>53</v>
      </c>
      <c r="B83" s="40">
        <v>37</v>
      </c>
      <c r="C83" s="23">
        <v>129</v>
      </c>
      <c r="D83" s="23">
        <v>92</v>
      </c>
      <c r="E83" s="23">
        <v>188</v>
      </c>
      <c r="F83" s="23">
        <v>475</v>
      </c>
      <c r="G83" s="23">
        <v>496</v>
      </c>
      <c r="H83" s="12">
        <f>SUM(D83:G83)</f>
        <v>1251</v>
      </c>
      <c r="I83" s="23">
        <f>D83*1</f>
        <v>92</v>
      </c>
      <c r="J83" s="23">
        <f>E83*2</f>
        <v>376</v>
      </c>
      <c r="K83" s="23">
        <f>F83*3</f>
        <v>1425</v>
      </c>
      <c r="L83" s="23">
        <f>G83*4</f>
        <v>1984</v>
      </c>
      <c r="M83" s="12">
        <f>SUM(I83:L83)</f>
        <v>3877</v>
      </c>
      <c r="N83" s="26">
        <f>M83/H83</f>
        <v>3.0991207034372503</v>
      </c>
      <c r="O83" s="29">
        <f>SQRT((((1-N83)^2)*D83+((2-N83)^2)*E83+((3-N83)^2)*F83+((4-N83)^2)*G83)/H83)</f>
        <v>0.91164814722761878</v>
      </c>
    </row>
    <row r="84" spans="1:15" ht="5.0999999999999996" customHeight="1">
      <c r="A84" s="78"/>
      <c r="B84" s="78"/>
      <c r="C84" s="80"/>
      <c r="D84" s="80"/>
      <c r="E84" s="80"/>
      <c r="F84" s="80"/>
      <c r="G84" s="80"/>
      <c r="H84" s="78"/>
      <c r="I84" s="78"/>
      <c r="J84" s="78"/>
      <c r="K84" s="78"/>
      <c r="L84" s="78"/>
      <c r="M84" s="78"/>
      <c r="N84" s="78"/>
      <c r="O84" s="78"/>
    </row>
    <row r="85" spans="1:15" ht="33.950000000000003" customHeight="1">
      <c r="A85" s="16" t="s">
        <v>54</v>
      </c>
      <c r="B85" s="40">
        <v>52</v>
      </c>
      <c r="C85" s="23">
        <v>47</v>
      </c>
      <c r="D85" s="23">
        <v>16</v>
      </c>
      <c r="E85" s="23">
        <v>82</v>
      </c>
      <c r="F85" s="23">
        <v>151</v>
      </c>
      <c r="G85" s="23">
        <v>256</v>
      </c>
      <c r="H85" s="12">
        <f>SUM(D85:G85)</f>
        <v>505</v>
      </c>
      <c r="I85" s="23">
        <f>D85*1</f>
        <v>16</v>
      </c>
      <c r="J85" s="23">
        <f>E85*2</f>
        <v>164</v>
      </c>
      <c r="K85" s="23">
        <f>F85*3</f>
        <v>453</v>
      </c>
      <c r="L85" s="23">
        <f>G85*4</f>
        <v>1024</v>
      </c>
      <c r="M85" s="12">
        <f>SUM(I85:L85)</f>
        <v>1657</v>
      </c>
      <c r="N85" s="26">
        <f>M85/H85</f>
        <v>3.281188118811881</v>
      </c>
      <c r="O85" s="29">
        <f>SQRT((((1-N85)^2)*D85+((2-N85)^2)*E85+((3-N85)^2)*F85+((4-N85)^2)*G85)/H85)</f>
        <v>0.84674249084325004</v>
      </c>
    </row>
    <row r="86" spans="1:15" ht="4.5" customHeight="1">
      <c r="A86" s="78"/>
      <c r="B86" s="78"/>
      <c r="C86" s="80"/>
      <c r="D86" s="80"/>
      <c r="E86" s="80"/>
      <c r="F86" s="80"/>
      <c r="G86" s="80"/>
      <c r="H86" s="78"/>
      <c r="I86" s="78"/>
      <c r="J86" s="78"/>
      <c r="K86" s="78"/>
      <c r="L86" s="78"/>
      <c r="M86" s="78"/>
      <c r="N86" s="78"/>
      <c r="O86" s="78"/>
    </row>
    <row r="87" spans="1:15" ht="33" customHeight="1">
      <c r="A87" s="16" t="s">
        <v>55</v>
      </c>
      <c r="B87" s="40">
        <v>51</v>
      </c>
      <c r="C87" s="23">
        <v>55</v>
      </c>
      <c r="D87" s="23">
        <v>17</v>
      </c>
      <c r="E87" s="23">
        <v>30</v>
      </c>
      <c r="F87" s="23">
        <v>123</v>
      </c>
      <c r="G87" s="23">
        <v>159</v>
      </c>
      <c r="H87" s="12">
        <f>SUM(D87:G87)</f>
        <v>329</v>
      </c>
      <c r="I87" s="23">
        <f>D87*1</f>
        <v>17</v>
      </c>
      <c r="J87" s="23">
        <f>E87*2</f>
        <v>60</v>
      </c>
      <c r="K87" s="23">
        <f>F87*3</f>
        <v>369</v>
      </c>
      <c r="L87" s="23">
        <f>G87*4</f>
        <v>636</v>
      </c>
      <c r="M87" s="12">
        <f>SUM(I87:L87)</f>
        <v>1082</v>
      </c>
      <c r="N87" s="26">
        <f>M87/H87</f>
        <v>3.2887537993920972</v>
      </c>
      <c r="O87" s="29">
        <f>SQRT((((1-N87)^2)*D87+((2-N87)^2)*E87+((3-N87)^2)*F87+((4-N87)^2)*G87)/H87)</f>
        <v>0.83533002970933401</v>
      </c>
    </row>
    <row r="88" spans="1:15" ht="3.75" customHeight="1">
      <c r="A88" s="78"/>
      <c r="B88" s="78"/>
      <c r="C88" s="80"/>
      <c r="D88" s="80"/>
      <c r="E88" s="80"/>
      <c r="F88" s="80"/>
      <c r="G88" s="80"/>
      <c r="H88" s="78"/>
      <c r="I88" s="78"/>
      <c r="J88" s="78"/>
      <c r="K88" s="78"/>
      <c r="L88" s="78"/>
      <c r="M88" s="78"/>
      <c r="N88" s="78"/>
      <c r="O88" s="78"/>
    </row>
    <row r="89" spans="1:15" ht="33" customHeight="1">
      <c r="A89" s="44" t="s">
        <v>107</v>
      </c>
      <c r="B89" s="40">
        <v>42</v>
      </c>
      <c r="C89" s="23">
        <v>102</v>
      </c>
      <c r="D89" s="23">
        <v>37</v>
      </c>
      <c r="E89" s="23">
        <v>148</v>
      </c>
      <c r="F89" s="23">
        <v>360</v>
      </c>
      <c r="G89" s="23">
        <v>409</v>
      </c>
      <c r="H89" s="12">
        <f>SUM(D89:G89)</f>
        <v>954</v>
      </c>
      <c r="I89" s="23">
        <f>D89*1</f>
        <v>37</v>
      </c>
      <c r="J89" s="23">
        <f>E89*2</f>
        <v>296</v>
      </c>
      <c r="K89" s="23">
        <f>F89*3</f>
        <v>1080</v>
      </c>
      <c r="L89" s="23">
        <f>G89*4</f>
        <v>1636</v>
      </c>
      <c r="M89" s="12">
        <f>SUM(I89:L89)</f>
        <v>3049</v>
      </c>
      <c r="N89" s="26">
        <f>M89/H89</f>
        <v>3.1960167714884697</v>
      </c>
      <c r="O89" s="29">
        <f>SQRT((((1-N89)^2)*D89+((2-N89)^2)*E89+((3-N89)^2)*F89+((4-N89)^2)*G89)/H89)</f>
        <v>0.83700127597696106</v>
      </c>
    </row>
    <row r="90" spans="1:15" ht="3.75" customHeight="1">
      <c r="A90" s="50"/>
      <c r="B90" s="70"/>
      <c r="C90" s="51"/>
      <c r="D90" s="51"/>
      <c r="E90" s="51"/>
      <c r="F90" s="51"/>
      <c r="G90" s="51"/>
      <c r="H90" s="50"/>
      <c r="I90" s="50"/>
      <c r="J90" s="50"/>
      <c r="K90" s="50"/>
      <c r="L90" s="50"/>
      <c r="M90" s="50"/>
      <c r="N90" s="50"/>
      <c r="O90" s="50"/>
    </row>
    <row r="91" spans="1:15" ht="33.950000000000003" customHeight="1">
      <c r="A91" s="52" t="s">
        <v>56</v>
      </c>
      <c r="B91" s="71">
        <v>115</v>
      </c>
      <c r="C91" s="23">
        <v>53</v>
      </c>
      <c r="D91" s="23">
        <v>49</v>
      </c>
      <c r="E91" s="23">
        <v>68</v>
      </c>
      <c r="F91" s="23">
        <v>95</v>
      </c>
      <c r="G91" s="23">
        <v>203</v>
      </c>
      <c r="H91" s="53">
        <f>SUM(D91:G91)</f>
        <v>415</v>
      </c>
      <c r="I91" s="23">
        <f>D91*1</f>
        <v>49</v>
      </c>
      <c r="J91" s="23">
        <f>E91*2</f>
        <v>136</v>
      </c>
      <c r="K91" s="23">
        <f>F91*3</f>
        <v>285</v>
      </c>
      <c r="L91" s="23">
        <f>G91*4</f>
        <v>812</v>
      </c>
      <c r="M91" s="12">
        <f>SUM(I91:L91)</f>
        <v>1282</v>
      </c>
      <c r="N91" s="26">
        <f>M91/H91</f>
        <v>3.089156626506024</v>
      </c>
      <c r="O91" s="29">
        <f>SQRT((((1-N91)^2)*D91+((2-N91)^2)*E91+((3-N91)^2)*F91+((4-N91)^2)*G91)/H91)</f>
        <v>1.0570488639459117</v>
      </c>
    </row>
    <row r="92" spans="1:15" ht="5.0999999999999996" customHeight="1">
      <c r="A92" s="82"/>
      <c r="B92" s="82"/>
      <c r="C92" s="83"/>
      <c r="D92" s="83"/>
      <c r="E92" s="83"/>
      <c r="F92" s="83"/>
      <c r="G92" s="83"/>
      <c r="H92" s="82"/>
      <c r="I92" s="82"/>
      <c r="J92" s="82"/>
      <c r="K92" s="82"/>
      <c r="L92" s="82"/>
      <c r="M92" s="82"/>
      <c r="N92" s="82"/>
      <c r="O92" s="82"/>
    </row>
    <row r="93" spans="1:15" ht="39" customHeight="1">
      <c r="A93" s="54" t="s">
        <v>57</v>
      </c>
      <c r="B93" s="71">
        <v>63</v>
      </c>
      <c r="C93" s="23">
        <v>20</v>
      </c>
      <c r="D93" s="23">
        <v>93</v>
      </c>
      <c r="E93" s="23">
        <v>105</v>
      </c>
      <c r="F93" s="23">
        <v>207</v>
      </c>
      <c r="G93" s="23">
        <v>307</v>
      </c>
      <c r="H93" s="55">
        <f>SUM(D93:G93)</f>
        <v>712</v>
      </c>
      <c r="I93" s="23">
        <f>D93*1</f>
        <v>93</v>
      </c>
      <c r="J93" s="23">
        <f>E93*2</f>
        <v>210</v>
      </c>
      <c r="K93" s="23">
        <f>F93*3</f>
        <v>621</v>
      </c>
      <c r="L93" s="23">
        <f>G93*4</f>
        <v>1228</v>
      </c>
      <c r="M93" s="12">
        <f>SUM(I93:L93)</f>
        <v>2152</v>
      </c>
      <c r="N93" s="26">
        <f>M93/H93</f>
        <v>3.0224719101123596</v>
      </c>
      <c r="O93" s="29">
        <f>SQRT((((1-N93)^2)*D93+((2-N93)^2)*E93+((3-N93)^2)*F93+((4-N93)^2)*G93)/H93)</f>
        <v>1.0491037168752764</v>
      </c>
    </row>
    <row r="94" spans="1:15" ht="3.95" customHeight="1">
      <c r="A94" s="82"/>
      <c r="B94" s="82"/>
      <c r="C94" s="83"/>
      <c r="D94" s="83"/>
      <c r="E94" s="83"/>
      <c r="F94" s="83"/>
      <c r="G94" s="83"/>
      <c r="H94" s="82"/>
      <c r="I94" s="82"/>
      <c r="J94" s="82"/>
      <c r="K94" s="82"/>
      <c r="L94" s="82"/>
      <c r="M94" s="82"/>
      <c r="N94" s="82"/>
      <c r="O94" s="82"/>
    </row>
    <row r="95" spans="1:15" ht="35.1" customHeight="1">
      <c r="A95" s="56" t="s">
        <v>112</v>
      </c>
      <c r="B95" s="72">
        <v>45</v>
      </c>
      <c r="C95" s="23">
        <v>37</v>
      </c>
      <c r="D95" s="23">
        <v>33</v>
      </c>
      <c r="E95" s="23">
        <v>74</v>
      </c>
      <c r="F95" s="23">
        <v>177</v>
      </c>
      <c r="G95" s="23">
        <v>363</v>
      </c>
      <c r="H95" s="55">
        <f>SUM(D95:G95)</f>
        <v>647</v>
      </c>
      <c r="I95" s="23">
        <f>D95*1</f>
        <v>33</v>
      </c>
      <c r="J95" s="23">
        <f>E95*2</f>
        <v>148</v>
      </c>
      <c r="K95" s="23">
        <f>F95*3</f>
        <v>531</v>
      </c>
      <c r="L95" s="23">
        <f>G95*4</f>
        <v>1452</v>
      </c>
      <c r="M95" s="12">
        <f>SUM(I95:L95)</f>
        <v>2164</v>
      </c>
      <c r="N95" s="26">
        <f>M95/H95</f>
        <v>3.3446676970633695</v>
      </c>
      <c r="O95" s="29">
        <f>SQRT((((1-N95)^2)*D95+((2-N95)^2)*E95+((3-N95)^2)*F95+((4-N95)^2)*G95)/H95)</f>
        <v>0.87215122793100441</v>
      </c>
    </row>
    <row r="96" spans="1:15" ht="3.95" customHeight="1">
      <c r="A96" s="82"/>
      <c r="B96" s="82"/>
      <c r="C96" s="83"/>
      <c r="D96" s="83"/>
      <c r="E96" s="83"/>
      <c r="F96" s="83"/>
      <c r="G96" s="83"/>
      <c r="H96" s="82"/>
      <c r="I96" s="82"/>
      <c r="J96" s="82"/>
      <c r="K96" s="82"/>
      <c r="L96" s="82"/>
      <c r="M96" s="82"/>
      <c r="N96" s="82"/>
      <c r="O96" s="82"/>
    </row>
    <row r="97" spans="1:15" ht="32.1" customHeight="1">
      <c r="A97" s="56" t="s">
        <v>58</v>
      </c>
      <c r="B97" s="72">
        <v>41</v>
      </c>
      <c r="C97" s="23">
        <v>122</v>
      </c>
      <c r="D97" s="23">
        <v>64</v>
      </c>
      <c r="E97" s="23">
        <v>137</v>
      </c>
      <c r="F97" s="23">
        <v>304</v>
      </c>
      <c r="G97" s="23">
        <v>309</v>
      </c>
      <c r="H97" s="55">
        <f>SUM(D97:G97)</f>
        <v>814</v>
      </c>
      <c r="I97" s="23">
        <f>D97*1</f>
        <v>64</v>
      </c>
      <c r="J97" s="23">
        <f>E97*2</f>
        <v>274</v>
      </c>
      <c r="K97" s="23">
        <f>F97*3</f>
        <v>912</v>
      </c>
      <c r="L97" s="23">
        <f>G97*4</f>
        <v>1236</v>
      </c>
      <c r="M97" s="12">
        <f>SUM(I97:L97)</f>
        <v>2486</v>
      </c>
      <c r="N97" s="26">
        <f>M97/H97</f>
        <v>3.0540540540540539</v>
      </c>
      <c r="O97" s="29">
        <f>SQRT((((1-N97)^2)*D97+((2-N97)^2)*E97+((3-N97)^2)*F97+((4-N97)^2)*G97)/H97)</f>
        <v>0.9270846895770547</v>
      </c>
    </row>
    <row r="98" spans="1:15" ht="5.0999999999999996" customHeight="1">
      <c r="A98" s="82"/>
      <c r="B98" s="82"/>
      <c r="C98" s="83"/>
      <c r="D98" s="83"/>
      <c r="E98" s="83"/>
      <c r="F98" s="83"/>
      <c r="G98" s="83"/>
      <c r="H98" s="82"/>
      <c r="I98" s="82"/>
      <c r="J98" s="82"/>
      <c r="K98" s="82"/>
      <c r="L98" s="82"/>
      <c r="M98" s="82"/>
      <c r="N98" s="82"/>
      <c r="O98" s="82"/>
    </row>
    <row r="99" spans="1:15" ht="35.1" customHeight="1">
      <c r="A99" s="56" t="s">
        <v>59</v>
      </c>
      <c r="B99" s="72">
        <v>38</v>
      </c>
      <c r="C99" s="23">
        <v>137</v>
      </c>
      <c r="D99" s="23">
        <v>81</v>
      </c>
      <c r="E99" s="23">
        <v>174</v>
      </c>
      <c r="F99" s="23">
        <v>498</v>
      </c>
      <c r="G99" s="23">
        <v>442</v>
      </c>
      <c r="H99" s="55">
        <f>SUM(D99:G99)</f>
        <v>1195</v>
      </c>
      <c r="I99" s="23">
        <f>D99*1</f>
        <v>81</v>
      </c>
      <c r="J99" s="23">
        <f>E99*2</f>
        <v>348</v>
      </c>
      <c r="K99" s="23">
        <f>F99*3</f>
        <v>1494</v>
      </c>
      <c r="L99" s="23">
        <f>G99*4</f>
        <v>1768</v>
      </c>
      <c r="M99" s="12">
        <f>SUM(I99:L99)</f>
        <v>3691</v>
      </c>
      <c r="N99" s="26">
        <f>M99/H99</f>
        <v>3.0887029288702927</v>
      </c>
      <c r="O99" s="29">
        <f>SQRT((((1-N99)^2)*D99+((2-N99)^2)*E99+((3-N99)^2)*F99+((4-N99)^2)*G99)/H99)</f>
        <v>0.88246397607546556</v>
      </c>
    </row>
    <row r="100" spans="1:15" ht="5.0999999999999996" customHeight="1">
      <c r="A100" s="78"/>
      <c r="B100" s="78"/>
      <c r="C100" s="87"/>
      <c r="D100" s="87"/>
      <c r="E100" s="87"/>
      <c r="F100" s="87"/>
      <c r="G100" s="87"/>
      <c r="H100" s="78"/>
      <c r="I100" s="78"/>
      <c r="J100" s="78"/>
      <c r="K100" s="78"/>
      <c r="L100" s="78"/>
      <c r="M100" s="78"/>
      <c r="N100" s="78"/>
      <c r="O100" s="78"/>
    </row>
    <row r="101" spans="1:15" ht="32.1" customHeight="1">
      <c r="A101" s="46" t="s">
        <v>60</v>
      </c>
      <c r="B101" s="73">
        <v>40</v>
      </c>
      <c r="C101" s="23">
        <v>146</v>
      </c>
      <c r="D101" s="23">
        <v>101</v>
      </c>
      <c r="E101" s="23">
        <v>171</v>
      </c>
      <c r="F101" s="23">
        <v>445</v>
      </c>
      <c r="G101" s="23">
        <v>481</v>
      </c>
      <c r="H101" s="39">
        <f>SUM(D101:G101)</f>
        <v>1198</v>
      </c>
      <c r="I101" s="23">
        <f>D101*1</f>
        <v>101</v>
      </c>
      <c r="J101" s="23">
        <f>E101*2</f>
        <v>342</v>
      </c>
      <c r="K101" s="23">
        <f>F101*3</f>
        <v>1335</v>
      </c>
      <c r="L101" s="23">
        <f>G101*4</f>
        <v>1924</v>
      </c>
      <c r="M101" s="12">
        <f>SUM(I101:L101)</f>
        <v>3702</v>
      </c>
      <c r="N101" s="26">
        <f>M101/H101</f>
        <v>3.0901502504173624</v>
      </c>
      <c r="O101" s="29">
        <f>SQRT((((1-N101)^2)*D101+((2-N101)^2)*E101+((3-N101)^2)*F101+((4-N101)^2)*G101)/H101)</f>
        <v>0.93452771362954967</v>
      </c>
    </row>
    <row r="102" spans="1:15" ht="3.9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1:15" ht="31.5" customHeight="1">
      <c r="A103" s="46" t="s">
        <v>113</v>
      </c>
      <c r="B103" s="73">
        <v>46</v>
      </c>
      <c r="C103" s="23">
        <v>56</v>
      </c>
      <c r="D103" s="23">
        <v>52</v>
      </c>
      <c r="E103" s="23">
        <v>116</v>
      </c>
      <c r="F103" s="23">
        <v>283</v>
      </c>
      <c r="G103" s="23">
        <v>585</v>
      </c>
      <c r="H103" s="39">
        <f>SUM(D103:G103)</f>
        <v>1036</v>
      </c>
      <c r="I103" s="23">
        <f>D103*1</f>
        <v>52</v>
      </c>
      <c r="J103" s="23">
        <f>E103*2</f>
        <v>232</v>
      </c>
      <c r="K103" s="23">
        <f>F103*3</f>
        <v>849</v>
      </c>
      <c r="L103" s="23">
        <f>G103*4</f>
        <v>2340</v>
      </c>
      <c r="M103" s="12">
        <f>SUM(I103:L103)</f>
        <v>3473</v>
      </c>
      <c r="N103" s="26">
        <f>M103/H103</f>
        <v>3.3523166023166024</v>
      </c>
      <c r="O103" s="29">
        <f>SQRT((((1-N103)^2)*D103+((2-N103)^2)*E103+((3-N103)^2)*F103+((4-N103)^2)*G103)/H103)</f>
        <v>0.86792058343215506</v>
      </c>
    </row>
    <row r="104" spans="1:15" ht="5.0999999999999996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1:15" ht="30.95" customHeight="1">
      <c r="A105" s="21" t="s">
        <v>114</v>
      </c>
      <c r="B105" s="73">
        <v>39</v>
      </c>
      <c r="C105" s="23">
        <v>37</v>
      </c>
      <c r="D105" s="23">
        <v>30</v>
      </c>
      <c r="E105" s="23">
        <v>50</v>
      </c>
      <c r="F105" s="23">
        <v>108</v>
      </c>
      <c r="G105" s="23">
        <v>339</v>
      </c>
      <c r="H105" s="39">
        <f>SUM(D105:G105)</f>
        <v>527</v>
      </c>
      <c r="I105" s="57">
        <f>D105*1</f>
        <v>30</v>
      </c>
      <c r="J105" s="57">
        <f>E105*2</f>
        <v>100</v>
      </c>
      <c r="K105" s="57">
        <f>F105*3</f>
        <v>324</v>
      </c>
      <c r="L105" s="57">
        <f>G105*4</f>
        <v>1356</v>
      </c>
      <c r="M105" s="12">
        <f>SUM(I105:L105)</f>
        <v>1810</v>
      </c>
      <c r="N105" s="26">
        <f>M105/H105</f>
        <v>3.4345351043643264</v>
      </c>
      <c r="O105" s="29">
        <f>SQRT((((1-N105)^2)*D105+((2-N105)^2)*E105+((3-N105)^2)*F105+((4-N105)^2)*G105)/H105)</f>
        <v>0.88148944710196264</v>
      </c>
    </row>
    <row r="106" spans="1:15" ht="5.0999999999999996" customHeight="1">
      <c r="A106" s="84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6"/>
    </row>
    <row r="107" spans="1:15" ht="27.95" customHeight="1">
      <c r="A107" s="44" t="s">
        <v>108</v>
      </c>
      <c r="B107" s="40">
        <v>27</v>
      </c>
      <c r="C107" s="23">
        <v>187</v>
      </c>
      <c r="D107" s="23">
        <v>73</v>
      </c>
      <c r="E107" s="23">
        <v>264</v>
      </c>
      <c r="F107" s="23">
        <v>642</v>
      </c>
      <c r="G107" s="23">
        <v>742</v>
      </c>
      <c r="H107" s="39">
        <f>SUM(D107:G107)</f>
        <v>1721</v>
      </c>
      <c r="I107" s="57">
        <f>D107*1</f>
        <v>73</v>
      </c>
      <c r="J107" s="57">
        <f>E107*2</f>
        <v>528</v>
      </c>
      <c r="K107" s="57">
        <f>F107*3</f>
        <v>1926</v>
      </c>
      <c r="L107" s="57">
        <f>G107*4</f>
        <v>2968</v>
      </c>
      <c r="M107" s="12">
        <f>SUM(I107:L107)</f>
        <v>5495</v>
      </c>
      <c r="N107" s="26">
        <f>M107/H107</f>
        <v>3.1929110981987217</v>
      </c>
      <c r="O107" s="29">
        <f>SQRT((((1-N107)^2)*D107+((2-N107)^2)*E107+((3-N107)^2)*F107+((4-N107)^2)*G107)/H107)</f>
        <v>0.84675732960854933</v>
      </c>
    </row>
    <row r="108" spans="1:15" ht="3.95" customHeight="1">
      <c r="A108" s="84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6"/>
    </row>
    <row r="109" spans="1:15" ht="29.1" customHeight="1">
      <c r="A109" s="44" t="s">
        <v>61</v>
      </c>
      <c r="B109" s="40">
        <v>54</v>
      </c>
      <c r="C109" s="23">
        <v>142</v>
      </c>
      <c r="D109" s="23">
        <v>55</v>
      </c>
      <c r="E109" s="23">
        <v>118</v>
      </c>
      <c r="F109" s="23">
        <v>314</v>
      </c>
      <c r="G109" s="23">
        <v>415</v>
      </c>
      <c r="H109" s="39">
        <f>SUM(D109:G109)</f>
        <v>902</v>
      </c>
      <c r="I109" s="57">
        <f>D109*1</f>
        <v>55</v>
      </c>
      <c r="J109" s="57">
        <f>E109*2</f>
        <v>236</v>
      </c>
      <c r="K109" s="57">
        <f>F109*3</f>
        <v>942</v>
      </c>
      <c r="L109" s="57">
        <f>G109*4</f>
        <v>1660</v>
      </c>
      <c r="M109" s="12">
        <f>SUM(I109:L109)</f>
        <v>2893</v>
      </c>
      <c r="N109" s="26">
        <f>M109/H109</f>
        <v>3.2073170731707319</v>
      </c>
      <c r="O109" s="29">
        <f>SQRT((((1-N109)^2)*D109+((2-N109)^2)*E109+((3-N109)^2)*F109+((4-N109)^2)*G109)/H109)</f>
        <v>0.88984895409580755</v>
      </c>
    </row>
    <row r="110" spans="1:15" ht="3.95" customHeight="1">
      <c r="A110" s="84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6"/>
    </row>
    <row r="111" spans="1:15" ht="26.1" customHeight="1">
      <c r="A111" s="44" t="s">
        <v>62</v>
      </c>
      <c r="B111" s="20">
        <v>49</v>
      </c>
      <c r="C111" s="23">
        <v>74</v>
      </c>
      <c r="D111" s="23">
        <v>26</v>
      </c>
      <c r="E111" s="23">
        <v>76</v>
      </c>
      <c r="F111" s="23">
        <v>109</v>
      </c>
      <c r="G111" s="23">
        <v>183</v>
      </c>
      <c r="H111" s="39">
        <f>SUM(D111:G111)</f>
        <v>394</v>
      </c>
      <c r="I111" s="57">
        <f>D111*1</f>
        <v>26</v>
      </c>
      <c r="J111" s="57">
        <f>E111*2</f>
        <v>152</v>
      </c>
      <c r="K111" s="57">
        <f>F111*3</f>
        <v>327</v>
      </c>
      <c r="L111" s="57">
        <f>G111*4</f>
        <v>732</v>
      </c>
      <c r="M111" s="12">
        <f>SUM(I111:L111)</f>
        <v>1237</v>
      </c>
      <c r="N111" s="26">
        <f>M111/H111</f>
        <v>3.1395939086294415</v>
      </c>
      <c r="O111" s="29">
        <f>SQRT((((1-N111)^2)*D111+((2-N111)^2)*E111+((3-N111)^2)*F111+((4-N111)^2)*G111)/H111)</f>
        <v>0.94964906024692608</v>
      </c>
    </row>
    <row r="112" spans="1:15" ht="3.95" customHeight="1">
      <c r="A112" s="88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90"/>
    </row>
    <row r="113" spans="1:15" ht="27.95" customHeight="1">
      <c r="A113" s="44" t="s">
        <v>63</v>
      </c>
      <c r="B113" s="40">
        <v>15</v>
      </c>
      <c r="C113" s="23">
        <v>201</v>
      </c>
      <c r="D113" s="23">
        <v>180</v>
      </c>
      <c r="E113" s="23">
        <v>456</v>
      </c>
      <c r="F113" s="23">
        <v>971</v>
      </c>
      <c r="G113" s="23">
        <v>868</v>
      </c>
      <c r="H113" s="39">
        <f>SUM(D113:G113)</f>
        <v>2475</v>
      </c>
      <c r="I113" s="57">
        <f>D113*1</f>
        <v>180</v>
      </c>
      <c r="J113" s="57">
        <f>E113*2</f>
        <v>912</v>
      </c>
      <c r="K113" s="57">
        <f>F113*3</f>
        <v>2913</v>
      </c>
      <c r="L113" s="57">
        <f>G113*4</f>
        <v>3472</v>
      </c>
      <c r="M113" s="12">
        <f>SUM(I113:L113)</f>
        <v>7477</v>
      </c>
      <c r="N113" s="26">
        <f>M113/H113</f>
        <v>3.0210101010101011</v>
      </c>
      <c r="O113" s="29">
        <f>SQRT((((1-N113)^2)*D113+((2-N113)^2)*E113+((3-N113)^2)*F113+((4-N113)^2)*G113)/H113)</f>
        <v>0.90852471706284976</v>
      </c>
    </row>
    <row r="114" spans="1:15" ht="5.0999999999999996" customHeight="1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6"/>
    </row>
    <row r="115" spans="1:15" ht="27" customHeight="1">
      <c r="A115" s="44" t="s">
        <v>64</v>
      </c>
      <c r="B115" s="40">
        <v>58</v>
      </c>
      <c r="C115" s="23">
        <v>105</v>
      </c>
      <c r="D115" s="23">
        <v>36</v>
      </c>
      <c r="E115" s="23">
        <v>59</v>
      </c>
      <c r="F115" s="23">
        <v>203</v>
      </c>
      <c r="G115" s="23">
        <v>521</v>
      </c>
      <c r="H115" s="39">
        <f>SUM(D115:G115)</f>
        <v>819</v>
      </c>
      <c r="I115" s="57">
        <f>D115*1</f>
        <v>36</v>
      </c>
      <c r="J115" s="57">
        <f>E115*2</f>
        <v>118</v>
      </c>
      <c r="K115" s="57">
        <f>F115*3</f>
        <v>609</v>
      </c>
      <c r="L115" s="57">
        <f>G115*4</f>
        <v>2084</v>
      </c>
      <c r="M115" s="12">
        <f>SUM(I115:L115)</f>
        <v>2847</v>
      </c>
      <c r="N115" s="26">
        <f>M115/H115</f>
        <v>3.4761904761904763</v>
      </c>
      <c r="O115" s="29">
        <f>SQRT((((1-N115)^2)*D115+((2-N115)^2)*E115+((3-N115)^2)*F115+((4-N115)^2)*G115)/H115)</f>
        <v>0.81070803276541636</v>
      </c>
    </row>
    <row r="116" spans="1:15" ht="5.0999999999999996" customHeight="1">
      <c r="A116" s="84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6"/>
    </row>
    <row r="117" spans="1:15" ht="27" customHeight="1">
      <c r="A117" s="44" t="s">
        <v>65</v>
      </c>
      <c r="B117" s="40">
        <v>25</v>
      </c>
      <c r="C117" s="23">
        <v>227</v>
      </c>
      <c r="D117" s="23">
        <v>88</v>
      </c>
      <c r="E117" s="23">
        <v>190</v>
      </c>
      <c r="F117" s="23">
        <v>555</v>
      </c>
      <c r="G117" s="23">
        <v>908</v>
      </c>
      <c r="H117" s="39">
        <f>SUM(D117:G117)</f>
        <v>1741</v>
      </c>
      <c r="I117" s="57">
        <f>D117*1</f>
        <v>88</v>
      </c>
      <c r="J117" s="57">
        <f>E117*2</f>
        <v>380</v>
      </c>
      <c r="K117" s="57">
        <f>F117*3</f>
        <v>1665</v>
      </c>
      <c r="L117" s="57">
        <f>G117*4</f>
        <v>3632</v>
      </c>
      <c r="M117" s="12">
        <f>SUM(I117:L117)</f>
        <v>5765</v>
      </c>
      <c r="N117" s="26">
        <f>M117/H117</f>
        <v>3.3113153360137852</v>
      </c>
      <c r="O117" s="29">
        <f>SQRT((((1-N117)^2)*D117+((2-N117)^2)*E117+((3-N117)^2)*F117+((4-N117)^2)*G117)/H117)</f>
        <v>0.85786796348873817</v>
      </c>
    </row>
    <row r="118" spans="1:15" ht="5.0999999999999996" customHeight="1">
      <c r="A118" s="84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6"/>
    </row>
    <row r="119" spans="1:15" ht="26.1" customHeight="1">
      <c r="A119" s="44" t="s">
        <v>66</v>
      </c>
      <c r="B119" s="40">
        <v>82</v>
      </c>
      <c r="C119" s="23">
        <v>29</v>
      </c>
      <c r="D119" s="23">
        <v>12</v>
      </c>
      <c r="E119" s="23">
        <v>19</v>
      </c>
      <c r="F119" s="23">
        <v>50</v>
      </c>
      <c r="G119" s="23">
        <v>142</v>
      </c>
      <c r="H119" s="39">
        <f>SUM(D119:G119)</f>
        <v>223</v>
      </c>
      <c r="I119" s="57">
        <f>D119*1</f>
        <v>12</v>
      </c>
      <c r="J119" s="57">
        <f>E119*2</f>
        <v>38</v>
      </c>
      <c r="K119" s="57">
        <f>F119*3</f>
        <v>150</v>
      </c>
      <c r="L119" s="57">
        <f>G119*4</f>
        <v>568</v>
      </c>
      <c r="M119" s="12">
        <f>SUM(I119:L119)</f>
        <v>768</v>
      </c>
      <c r="N119" s="26">
        <f>M119/H119</f>
        <v>3.4439461883408073</v>
      </c>
      <c r="O119" s="29">
        <f>SQRT((((1-N119)^2)*D119+((2-N119)^2)*E119+((3-N119)^2)*F119+((4-N119)^2)*G119)/H119)</f>
        <v>0.86030896357028186</v>
      </c>
    </row>
    <row r="120" spans="1:15" ht="5.0999999999999996" customHeight="1">
      <c r="A120" s="84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6"/>
    </row>
    <row r="121" spans="1:15" ht="26.1" customHeight="1">
      <c r="A121" s="44" t="s">
        <v>67</v>
      </c>
      <c r="B121" s="40">
        <v>76</v>
      </c>
      <c r="C121" s="23">
        <v>55</v>
      </c>
      <c r="D121" s="23">
        <v>15</v>
      </c>
      <c r="E121" s="23">
        <v>43</v>
      </c>
      <c r="F121" s="23">
        <v>146</v>
      </c>
      <c r="G121" s="23">
        <v>425</v>
      </c>
      <c r="H121" s="39">
        <f>SUM(D121:G121)</f>
        <v>629</v>
      </c>
      <c r="I121" s="57">
        <f>D121*1</f>
        <v>15</v>
      </c>
      <c r="J121" s="57">
        <f>E121*2</f>
        <v>86</v>
      </c>
      <c r="K121" s="57">
        <f>F121*3</f>
        <v>438</v>
      </c>
      <c r="L121" s="57">
        <f>G121*4</f>
        <v>1700</v>
      </c>
      <c r="M121" s="12">
        <f>SUM(I121:L121)</f>
        <v>2239</v>
      </c>
      <c r="N121" s="26">
        <f>M121/H121</f>
        <v>3.559618441971383</v>
      </c>
      <c r="O121" s="29">
        <f>SQRT((((1-N121)^2)*D121+((2-N121)^2)*E121+((3-N121)^2)*F121+((4-N121)^2)*G121)/H121)</f>
        <v>0.72543425778122472</v>
      </c>
    </row>
    <row r="122" spans="1:15" ht="5.0999999999999996" customHeight="1">
      <c r="A122" s="84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6"/>
    </row>
    <row r="123" spans="1:15" ht="27.95" customHeight="1">
      <c r="A123" s="44" t="s">
        <v>68</v>
      </c>
      <c r="B123" s="40">
        <v>80</v>
      </c>
      <c r="C123" s="23">
        <v>20</v>
      </c>
      <c r="D123" s="23">
        <v>43</v>
      </c>
      <c r="E123" s="23">
        <v>49</v>
      </c>
      <c r="F123" s="23">
        <v>108</v>
      </c>
      <c r="G123" s="23">
        <v>176</v>
      </c>
      <c r="H123" s="39">
        <f>SUM(D123:G123)</f>
        <v>376</v>
      </c>
      <c r="I123" s="57">
        <f>D123*1</f>
        <v>43</v>
      </c>
      <c r="J123" s="57">
        <f>E123*2</f>
        <v>98</v>
      </c>
      <c r="K123" s="57">
        <f>F123*3</f>
        <v>324</v>
      </c>
      <c r="L123" s="57">
        <f>G123*4</f>
        <v>704</v>
      </c>
      <c r="M123" s="12">
        <f>SUM(I123:L123)</f>
        <v>1169</v>
      </c>
      <c r="N123" s="26">
        <f>M123/H123</f>
        <v>3.1090425531914891</v>
      </c>
      <c r="O123" s="29">
        <f>SQRT((((1-N123)^2)*D123+((2-N123)^2)*E123+((3-N123)^2)*F123+((4-N123)^2)*G123)/H123)</f>
        <v>1.0217439921150837</v>
      </c>
    </row>
    <row r="124" spans="1:15" ht="5.0999999999999996" customHeight="1">
      <c r="A124" s="8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6"/>
    </row>
    <row r="125" spans="1:15" ht="27.95" customHeight="1">
      <c r="A125" s="44" t="s">
        <v>69</v>
      </c>
      <c r="B125" s="40">
        <v>50</v>
      </c>
      <c r="C125" s="23">
        <v>41</v>
      </c>
      <c r="D125" s="23">
        <v>41</v>
      </c>
      <c r="E125" s="23">
        <v>56</v>
      </c>
      <c r="F125" s="23">
        <v>181</v>
      </c>
      <c r="G125" s="23">
        <v>305</v>
      </c>
      <c r="H125" s="39">
        <f>SUM(D125:G125)</f>
        <v>583</v>
      </c>
      <c r="I125" s="57">
        <f>D125*1</f>
        <v>41</v>
      </c>
      <c r="J125" s="57">
        <f>E125*2</f>
        <v>112</v>
      </c>
      <c r="K125" s="57">
        <f>F125*3</f>
        <v>543</v>
      </c>
      <c r="L125" s="57">
        <f>G125*4</f>
        <v>1220</v>
      </c>
      <c r="M125" s="12">
        <f>SUM(I125:L125)</f>
        <v>1916</v>
      </c>
      <c r="N125" s="26">
        <f>M125/H125</f>
        <v>3.2864493996569468</v>
      </c>
      <c r="O125" s="29">
        <f>SQRT((((1-N125)^2)*D125+((2-N125)^2)*E125+((3-N125)^2)*F125+((4-N125)^2)*G125)/H125)</f>
        <v>0.90468852164490154</v>
      </c>
    </row>
    <row r="126" spans="1:15" ht="5.0999999999999996" customHeight="1">
      <c r="A126" s="84">
        <v>104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6"/>
    </row>
    <row r="127" spans="1:15" ht="27" customHeight="1">
      <c r="A127" s="44" t="s">
        <v>70</v>
      </c>
      <c r="B127" s="40">
        <v>3</v>
      </c>
      <c r="C127" s="23">
        <v>98</v>
      </c>
      <c r="D127" s="23">
        <v>82</v>
      </c>
      <c r="E127" s="23">
        <v>183</v>
      </c>
      <c r="F127" s="23">
        <v>470</v>
      </c>
      <c r="G127" s="23">
        <v>979</v>
      </c>
      <c r="H127" s="39">
        <f>SUM(D127:G127)</f>
        <v>1714</v>
      </c>
      <c r="I127" s="57">
        <f>D127*1</f>
        <v>82</v>
      </c>
      <c r="J127" s="57">
        <f>E127*2</f>
        <v>366</v>
      </c>
      <c r="K127" s="57">
        <f>F127*3</f>
        <v>1410</v>
      </c>
      <c r="L127" s="57">
        <f>G127*4</f>
        <v>3916</v>
      </c>
      <c r="M127" s="12">
        <f>SUM(I127:L127)</f>
        <v>5774</v>
      </c>
      <c r="N127" s="26">
        <f>M127/H127</f>
        <v>3.3687281213535591</v>
      </c>
      <c r="O127" s="29">
        <f>SQRT((((1-N127)^2)*D127+((2-N127)^2)*E127+((3-N127)^2)*F127+((4-N127)^2)*G127)/H127)</f>
        <v>0.85635922628789152</v>
      </c>
    </row>
    <row r="128" spans="1:15" ht="5.0999999999999996" customHeight="1">
      <c r="A128" s="84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6"/>
    </row>
    <row r="129" spans="1:15" ht="27" customHeight="1">
      <c r="A129" s="44" t="s">
        <v>71</v>
      </c>
      <c r="B129" s="40">
        <v>101</v>
      </c>
      <c r="C129" s="23">
        <v>30</v>
      </c>
      <c r="D129" s="23">
        <v>38</v>
      </c>
      <c r="E129" s="23">
        <v>44</v>
      </c>
      <c r="F129" s="23">
        <v>132</v>
      </c>
      <c r="G129" s="23">
        <v>164</v>
      </c>
      <c r="H129" s="39">
        <f>SUM(D129:G129)</f>
        <v>378</v>
      </c>
      <c r="I129" s="57">
        <f>D129*1</f>
        <v>38</v>
      </c>
      <c r="J129" s="57">
        <f>E129*2</f>
        <v>88</v>
      </c>
      <c r="K129" s="57">
        <f>F129*3</f>
        <v>396</v>
      </c>
      <c r="L129" s="57">
        <f>G129*4</f>
        <v>656</v>
      </c>
      <c r="M129" s="12">
        <f>SUM(I129:L129)</f>
        <v>1178</v>
      </c>
      <c r="N129" s="26">
        <f>M129/H129</f>
        <v>3.1164021164021163</v>
      </c>
      <c r="O129" s="29">
        <f>SQRT((((1-N129)^2)*D129+((2-N129)^2)*E129+((3-N129)^2)*F129+((4-N129)^2)*G129)/H129)</f>
        <v>0.96893317606430451</v>
      </c>
    </row>
    <row r="130" spans="1:15" ht="5.0999999999999996" customHeight="1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6"/>
    </row>
    <row r="131" spans="1:15" ht="27" customHeight="1">
      <c r="A131" s="45" t="s">
        <v>72</v>
      </c>
      <c r="B131" s="74">
        <v>67</v>
      </c>
      <c r="C131" s="23">
        <v>24</v>
      </c>
      <c r="D131" s="23">
        <v>141</v>
      </c>
      <c r="E131" s="23">
        <v>140</v>
      </c>
      <c r="F131" s="23">
        <v>230</v>
      </c>
      <c r="G131" s="23">
        <v>149</v>
      </c>
      <c r="H131" s="39">
        <f>SUM(D131:G131)</f>
        <v>660</v>
      </c>
      <c r="I131" s="57">
        <f>D131*1</f>
        <v>141</v>
      </c>
      <c r="J131" s="57">
        <f>E131*2</f>
        <v>280</v>
      </c>
      <c r="K131" s="57">
        <f>F131*3</f>
        <v>690</v>
      </c>
      <c r="L131" s="57">
        <f>G131*4</f>
        <v>596</v>
      </c>
      <c r="M131" s="12">
        <f>SUM(I131:L131)</f>
        <v>1707</v>
      </c>
      <c r="N131" s="26">
        <f>M131/H131</f>
        <v>2.5863636363636364</v>
      </c>
      <c r="O131" s="29">
        <f>SQRT((((1-N131)^2)*D131+((2-N131)^2)*E131+((3-N131)^2)*F131+((4-N131)^2)*G131)/H131)</f>
        <v>1.0589283267067362</v>
      </c>
    </row>
    <row r="132" spans="1:15" ht="5.0999999999999996" customHeight="1">
      <c r="A132" s="84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6"/>
    </row>
    <row r="133" spans="1:15" ht="32.25" customHeight="1">
      <c r="A133" s="44" t="s">
        <v>73</v>
      </c>
      <c r="B133" s="40">
        <v>107</v>
      </c>
      <c r="C133" s="23">
        <v>107</v>
      </c>
      <c r="D133" s="23">
        <v>72</v>
      </c>
      <c r="E133" s="23">
        <v>52</v>
      </c>
      <c r="F133" s="23">
        <v>151</v>
      </c>
      <c r="G133" s="23">
        <v>302</v>
      </c>
      <c r="H133" s="39">
        <f>SUM(D133:G133)</f>
        <v>577</v>
      </c>
      <c r="I133" s="57">
        <f>D133*1</f>
        <v>72</v>
      </c>
      <c r="J133" s="57">
        <f>E133*2</f>
        <v>104</v>
      </c>
      <c r="K133" s="57">
        <f>F133*3</f>
        <v>453</v>
      </c>
      <c r="L133" s="57">
        <f>G133*4</f>
        <v>1208</v>
      </c>
      <c r="M133" s="12">
        <f>SUM(I133:L133)</f>
        <v>1837</v>
      </c>
      <c r="N133" s="26">
        <f>M133/H133</f>
        <v>3.1837088388214903</v>
      </c>
      <c r="O133" s="29">
        <f>SQRT((((1-N133)^2)*D133+((2-N133)^2)*E133+((3-N133)^2)*F133+((4-N133)^2)*G133)/H133)</f>
        <v>1.0387024159912213</v>
      </c>
    </row>
    <row r="134" spans="1:15" ht="5.0999999999999996" customHeigh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6"/>
    </row>
    <row r="135" spans="1:15" ht="29.1" customHeight="1">
      <c r="A135" s="44" t="s">
        <v>74</v>
      </c>
      <c r="B135" s="40">
        <v>2</v>
      </c>
      <c r="C135" s="23">
        <v>242</v>
      </c>
      <c r="D135" s="23">
        <v>115</v>
      </c>
      <c r="E135" s="23">
        <v>207</v>
      </c>
      <c r="F135" s="23">
        <v>584</v>
      </c>
      <c r="G135" s="23">
        <v>856</v>
      </c>
      <c r="H135" s="39">
        <f>SUM(D135:G135)</f>
        <v>1762</v>
      </c>
      <c r="I135" s="57">
        <f>D135*1</f>
        <v>115</v>
      </c>
      <c r="J135" s="57">
        <f>E135*2</f>
        <v>414</v>
      </c>
      <c r="K135" s="57">
        <f>F135*3</f>
        <v>1752</v>
      </c>
      <c r="L135" s="57">
        <f>G135*4</f>
        <v>3424</v>
      </c>
      <c r="M135" s="12">
        <f>SUM(I135:L135)</f>
        <v>5705</v>
      </c>
      <c r="N135" s="26">
        <f>M135/H135</f>
        <v>3.2377979568671962</v>
      </c>
      <c r="O135" s="29">
        <f>SQRT((((1-N135)^2)*D135+((2-N135)^2)*E135+((3-N135)^2)*F135+((4-N135)^2)*G135)/H135)</f>
        <v>0.89878296324763662</v>
      </c>
    </row>
    <row r="136" spans="1:15" ht="5.0999999999999996" customHeight="1">
      <c r="A136" s="84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6"/>
    </row>
    <row r="137" spans="1:15" ht="29.1" customHeight="1">
      <c r="A137" s="44" t="s">
        <v>75</v>
      </c>
      <c r="B137" s="40">
        <v>89</v>
      </c>
      <c r="C137" s="23">
        <v>62</v>
      </c>
      <c r="D137" s="23">
        <v>75</v>
      </c>
      <c r="E137" s="23">
        <v>103</v>
      </c>
      <c r="F137" s="23">
        <v>206</v>
      </c>
      <c r="G137" s="23">
        <v>190</v>
      </c>
      <c r="H137" s="39">
        <f>SUM(D137:G137)</f>
        <v>574</v>
      </c>
      <c r="I137" s="57">
        <f>D137*1</f>
        <v>75</v>
      </c>
      <c r="J137" s="57">
        <f>E137*2</f>
        <v>206</v>
      </c>
      <c r="K137" s="57">
        <f>F137*3</f>
        <v>618</v>
      </c>
      <c r="L137" s="57">
        <f>G137*4</f>
        <v>760</v>
      </c>
      <c r="M137" s="12">
        <f>SUM(I137:L137)</f>
        <v>1659</v>
      </c>
      <c r="N137" s="26">
        <f>M137/H137</f>
        <v>2.8902439024390243</v>
      </c>
      <c r="O137" s="29">
        <f>SQRT((((1-N137)^2)*D137+((2-N137)^2)*E137+((3-N137)^2)*F137+((4-N137)^2)*G137)/H137)</f>
        <v>1.0104724856938723</v>
      </c>
    </row>
    <row r="138" spans="1:15" ht="5.0999999999999996" customHeight="1">
      <c r="A138" s="84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6"/>
    </row>
    <row r="139" spans="1:15" ht="27.95" customHeight="1">
      <c r="A139" s="44" t="s">
        <v>76</v>
      </c>
      <c r="B139" s="40">
        <v>116</v>
      </c>
      <c r="C139" s="23">
        <v>30</v>
      </c>
      <c r="D139" s="23">
        <v>17</v>
      </c>
      <c r="E139" s="23">
        <v>61</v>
      </c>
      <c r="F139" s="23">
        <v>162</v>
      </c>
      <c r="G139" s="23">
        <v>198</v>
      </c>
      <c r="H139" s="39">
        <f>SUM(D139:G139)</f>
        <v>438</v>
      </c>
      <c r="I139" s="57">
        <f>D139*1</f>
        <v>17</v>
      </c>
      <c r="J139" s="57">
        <f>E139*2</f>
        <v>122</v>
      </c>
      <c r="K139" s="57">
        <f>F139*3</f>
        <v>486</v>
      </c>
      <c r="L139" s="57">
        <f>G139*4</f>
        <v>792</v>
      </c>
      <c r="M139" s="12">
        <f>SUM(I139:L139)</f>
        <v>1417</v>
      </c>
      <c r="N139" s="26">
        <f>M139/H139</f>
        <v>3.2351598173515983</v>
      </c>
      <c r="O139" s="29">
        <f>SQRT((((1-N139)^2)*D139+((2-N139)^2)*E139+((3-N139)^2)*F139+((4-N139)^2)*G139)/H139)</f>
        <v>0.83142961383926928</v>
      </c>
    </row>
    <row r="140" spans="1:15" ht="5.0999999999999996" customHeight="1">
      <c r="A140" s="84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6"/>
    </row>
    <row r="141" spans="1:15" ht="29.1" customHeight="1">
      <c r="A141" s="44" t="s">
        <v>77</v>
      </c>
      <c r="B141" s="40">
        <v>21</v>
      </c>
      <c r="C141" s="23">
        <v>346</v>
      </c>
      <c r="D141" s="23">
        <v>252</v>
      </c>
      <c r="E141" s="23">
        <v>461</v>
      </c>
      <c r="F141" s="23">
        <v>1185</v>
      </c>
      <c r="G141" s="23">
        <v>1380</v>
      </c>
      <c r="H141" s="39">
        <f>SUM(D141:G141)</f>
        <v>3278</v>
      </c>
      <c r="I141" s="57">
        <f>D141*1</f>
        <v>252</v>
      </c>
      <c r="J141" s="57">
        <f>E141*2</f>
        <v>922</v>
      </c>
      <c r="K141" s="57">
        <f>F141*3</f>
        <v>3555</v>
      </c>
      <c r="L141" s="57">
        <f>G141*4</f>
        <v>5520</v>
      </c>
      <c r="M141" s="12">
        <f>SUM(I141:L141)</f>
        <v>10249</v>
      </c>
      <c r="N141" s="26">
        <f>M141/H141</f>
        <v>3.12660158633313</v>
      </c>
      <c r="O141" s="29">
        <f>SQRT((((1-N141)^2)*D141+((2-N141)^2)*E141+((3-N141)^2)*F141+((4-N141)^2)*G141)/H141)</f>
        <v>0.92363388586412232</v>
      </c>
    </row>
    <row r="142" spans="1:15" ht="5.0999999999999996" customHeight="1">
      <c r="A142" s="78"/>
      <c r="B142" s="78"/>
      <c r="C142" s="80"/>
      <c r="D142" s="80"/>
      <c r="E142" s="80"/>
      <c r="F142" s="80"/>
      <c r="G142" s="80"/>
      <c r="H142" s="78"/>
      <c r="I142" s="78"/>
      <c r="J142" s="78"/>
      <c r="K142" s="78"/>
      <c r="L142" s="78"/>
      <c r="M142" s="78"/>
      <c r="N142" s="78"/>
      <c r="O142" s="78"/>
    </row>
    <row r="143" spans="1:15" ht="33.950000000000003" customHeight="1">
      <c r="A143" s="44" t="s">
        <v>78</v>
      </c>
      <c r="B143" s="40">
        <v>114</v>
      </c>
      <c r="C143" s="23">
        <v>5</v>
      </c>
      <c r="D143" s="23">
        <v>10</v>
      </c>
      <c r="E143" s="23">
        <v>12</v>
      </c>
      <c r="F143" s="23">
        <v>30</v>
      </c>
      <c r="G143" s="23">
        <v>75</v>
      </c>
      <c r="H143" s="39">
        <f>SUM(D143:G143)</f>
        <v>127</v>
      </c>
      <c r="I143" s="57">
        <f>D143*1</f>
        <v>10</v>
      </c>
      <c r="J143" s="57">
        <f>E143*2</f>
        <v>24</v>
      </c>
      <c r="K143" s="57">
        <f>F143*3</f>
        <v>90</v>
      </c>
      <c r="L143" s="57">
        <f>G143*4</f>
        <v>300</v>
      </c>
      <c r="M143" s="12">
        <f>SUM(I143:L143)</f>
        <v>424</v>
      </c>
      <c r="N143" s="26">
        <f>M143/H143</f>
        <v>3.3385826771653542</v>
      </c>
      <c r="O143" s="29">
        <f>SQRT((((1-N43)^2)*D43+((2-N43)^2)*E43+((3-N43)^2)*F43+((4-N43)^2)*G43)/H43)</f>
        <v>1.074684030265461</v>
      </c>
    </row>
    <row r="144" spans="1:15" ht="5.0999999999999996" customHeight="1">
      <c r="A144" s="78"/>
      <c r="B144" s="78"/>
      <c r="C144" s="80"/>
      <c r="D144" s="101"/>
      <c r="E144" s="101"/>
      <c r="F144" s="101"/>
      <c r="G144" s="101"/>
      <c r="H144" s="78"/>
      <c r="I144" s="78"/>
      <c r="J144" s="78"/>
      <c r="K144" s="78"/>
      <c r="L144" s="78"/>
      <c r="M144" s="78"/>
      <c r="N144" s="78"/>
      <c r="O144" s="78"/>
    </row>
    <row r="145" spans="1:15" ht="29.1" customHeight="1">
      <c r="A145" s="44" t="s">
        <v>79</v>
      </c>
      <c r="B145" s="40">
        <v>20</v>
      </c>
      <c r="C145" s="23">
        <v>184</v>
      </c>
      <c r="D145" s="23">
        <v>42</v>
      </c>
      <c r="E145" s="23">
        <v>133</v>
      </c>
      <c r="F145" s="23">
        <v>352</v>
      </c>
      <c r="G145" s="23">
        <v>597</v>
      </c>
      <c r="H145" s="39">
        <f>SUM(D145:G145)</f>
        <v>1124</v>
      </c>
      <c r="I145" s="57">
        <f>D145*1</f>
        <v>42</v>
      </c>
      <c r="J145" s="57">
        <f>E145*2</f>
        <v>266</v>
      </c>
      <c r="K145" s="57">
        <f>F145*3</f>
        <v>1056</v>
      </c>
      <c r="L145" s="57">
        <f>G145*4</f>
        <v>2388</v>
      </c>
      <c r="M145" s="12">
        <f>SUM(I145:L145)</f>
        <v>3752</v>
      </c>
      <c r="N145" s="26">
        <f>M145/H145</f>
        <v>3.3380782918149468</v>
      </c>
      <c r="O145" s="29">
        <f>SQRT((((1-N145)^2)*D145+((2-N145)^2)*E145+((3-N145)^2)*F145+((4-N145)^2)*G145)/H145)</f>
        <v>0.82742700762370858</v>
      </c>
    </row>
    <row r="146" spans="1:15" ht="5.0999999999999996" customHeight="1">
      <c r="A146" s="78"/>
      <c r="B146" s="78"/>
      <c r="C146" s="80"/>
      <c r="D146" s="101"/>
      <c r="E146" s="101"/>
      <c r="F146" s="101"/>
      <c r="G146" s="101"/>
      <c r="H146" s="78"/>
      <c r="I146" s="78"/>
      <c r="J146" s="78"/>
      <c r="K146" s="78"/>
      <c r="L146" s="78"/>
      <c r="M146" s="78"/>
      <c r="N146" s="78"/>
      <c r="O146" s="78"/>
    </row>
    <row r="147" spans="1:15" ht="30" customHeight="1">
      <c r="A147" s="44" t="s">
        <v>80</v>
      </c>
      <c r="B147" s="40">
        <v>35</v>
      </c>
      <c r="C147" s="23">
        <v>39</v>
      </c>
      <c r="D147" s="23">
        <v>37</v>
      </c>
      <c r="E147" s="23">
        <v>37</v>
      </c>
      <c r="F147" s="23">
        <v>114</v>
      </c>
      <c r="G147" s="23">
        <v>313</v>
      </c>
      <c r="H147" s="39">
        <f>SUM(D147:G147)</f>
        <v>501</v>
      </c>
      <c r="I147" s="57">
        <f>D147*1</f>
        <v>37</v>
      </c>
      <c r="J147" s="57">
        <f>E147*2</f>
        <v>74</v>
      </c>
      <c r="K147" s="57">
        <f>F147*3</f>
        <v>342</v>
      </c>
      <c r="L147" s="57">
        <f>G147*4</f>
        <v>1252</v>
      </c>
      <c r="M147" s="12">
        <f>SUM(I147:L147)</f>
        <v>1705</v>
      </c>
      <c r="N147" s="26">
        <f>M147/H147</f>
        <v>3.4031936127744511</v>
      </c>
      <c r="O147" s="29">
        <f>SQRT((((1-N147)^2)*D147+((2-N147)^2)*E147+((3-N147)^2)*F147+((4-N147)^2)*G147)/H147)</f>
        <v>0.91183709436817173</v>
      </c>
    </row>
    <row r="148" spans="1:15" ht="5.0999999999999996" customHeight="1">
      <c r="A148" s="10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104"/>
    </row>
    <row r="149" spans="1:15" ht="27.95" customHeight="1">
      <c r="A149" s="44" t="s">
        <v>81</v>
      </c>
      <c r="B149" s="40">
        <v>77</v>
      </c>
      <c r="C149" s="23">
        <v>34</v>
      </c>
      <c r="D149" s="23">
        <v>9</v>
      </c>
      <c r="E149" s="23">
        <v>20</v>
      </c>
      <c r="F149" s="23">
        <v>71</v>
      </c>
      <c r="G149" s="23">
        <v>202</v>
      </c>
      <c r="H149" s="39">
        <f>SUM(D149:G149)</f>
        <v>302</v>
      </c>
      <c r="I149" s="57">
        <f>D149*1</f>
        <v>9</v>
      </c>
      <c r="J149" s="57">
        <f>E149*2</f>
        <v>40</v>
      </c>
      <c r="K149" s="57">
        <f>F149*3</f>
        <v>213</v>
      </c>
      <c r="L149" s="57">
        <f>G149*4</f>
        <v>808</v>
      </c>
      <c r="M149" s="12">
        <f>SUM(I149:L149)</f>
        <v>1070</v>
      </c>
      <c r="N149" s="26">
        <f>M149/H149</f>
        <v>3.5430463576158941</v>
      </c>
      <c r="O149" s="29">
        <f>SQRT((((1-N149)^2)*D149+((2-N149)^2)*E149+((3-N149)^2)*F149+((4-N149)^2)*G149)/H149)</f>
        <v>0.74793401396226122</v>
      </c>
    </row>
    <row r="150" spans="1:15" ht="5.0999999999999996" customHeight="1">
      <c r="A150" s="78"/>
      <c r="B150" s="78"/>
      <c r="C150" s="102"/>
      <c r="D150" s="105"/>
      <c r="E150" s="105"/>
      <c r="F150" s="105"/>
      <c r="G150" s="105"/>
      <c r="H150" s="78"/>
      <c r="I150" s="78"/>
      <c r="J150" s="78"/>
      <c r="K150" s="78"/>
      <c r="L150" s="78"/>
      <c r="M150" s="78"/>
      <c r="N150" s="78"/>
      <c r="O150" s="78"/>
    </row>
    <row r="151" spans="1:15" ht="27.95" customHeight="1">
      <c r="A151" s="44" t="s">
        <v>82</v>
      </c>
      <c r="B151" s="40">
        <v>16</v>
      </c>
      <c r="C151" s="23">
        <v>68</v>
      </c>
      <c r="D151" s="23">
        <v>112</v>
      </c>
      <c r="E151" s="23">
        <v>274</v>
      </c>
      <c r="F151" s="23">
        <v>427</v>
      </c>
      <c r="G151" s="23">
        <v>367</v>
      </c>
      <c r="H151" s="39">
        <f>SUM(D151:G151)</f>
        <v>1180</v>
      </c>
      <c r="I151" s="57">
        <f>D151*1</f>
        <v>112</v>
      </c>
      <c r="J151" s="57">
        <f>E151*2</f>
        <v>548</v>
      </c>
      <c r="K151" s="57">
        <f>F151*3</f>
        <v>1281</v>
      </c>
      <c r="L151" s="57">
        <f>G151*4</f>
        <v>1468</v>
      </c>
      <c r="M151" s="12">
        <f>SUM(I151:L151)</f>
        <v>3409</v>
      </c>
      <c r="N151" s="26">
        <f>M151/H151</f>
        <v>2.8889830508474574</v>
      </c>
      <c r="O151" s="29">
        <f>SQRT((((1-N151)^2)*D151+((2-N151)^2)*E151+((3-N151)^2)*F151+((4-N151)^2)*G151)/H151)</f>
        <v>0.9542308907874788</v>
      </c>
    </row>
    <row r="152" spans="1:15" ht="5.0999999999999996" customHeight="1">
      <c r="A152" s="78"/>
      <c r="B152" s="78"/>
      <c r="C152" s="80"/>
      <c r="D152" s="80"/>
      <c r="E152" s="80"/>
      <c r="F152" s="80"/>
      <c r="G152" s="80"/>
      <c r="H152" s="78"/>
      <c r="I152" s="78"/>
      <c r="J152" s="78"/>
      <c r="K152" s="78"/>
      <c r="L152" s="78"/>
      <c r="M152" s="78"/>
      <c r="N152" s="78"/>
      <c r="O152" s="78"/>
    </row>
    <row r="153" spans="1:15" ht="32.1" customHeight="1">
      <c r="A153" s="44" t="s">
        <v>83</v>
      </c>
      <c r="B153" s="40">
        <v>18</v>
      </c>
      <c r="C153" s="23">
        <v>81</v>
      </c>
      <c r="D153" s="23">
        <v>85</v>
      </c>
      <c r="E153" s="23">
        <v>256</v>
      </c>
      <c r="F153" s="23">
        <v>520</v>
      </c>
      <c r="G153" s="23">
        <v>474</v>
      </c>
      <c r="H153" s="39">
        <f>SUM(D153:G153)</f>
        <v>1335</v>
      </c>
      <c r="I153" s="57">
        <f>D153*1</f>
        <v>85</v>
      </c>
      <c r="J153" s="57">
        <f>E153*2</f>
        <v>512</v>
      </c>
      <c r="K153" s="57">
        <f>F153*3</f>
        <v>1560</v>
      </c>
      <c r="L153" s="57">
        <f>G153*4</f>
        <v>1896</v>
      </c>
      <c r="M153" s="12">
        <f>SUM(I153:L153)</f>
        <v>4053</v>
      </c>
      <c r="N153" s="26">
        <f>M153/H153</f>
        <v>3.0359550561797755</v>
      </c>
      <c r="O153" s="29">
        <f>SQRT((((1-N153)^2)*D153+((2-N153)^2)*E153+((3-N153)^2)*F153+((4-N153)^2)*G153)/H153)</f>
        <v>0.89454198407673025</v>
      </c>
    </row>
    <row r="154" spans="1:15" ht="5.0999999999999996" customHeight="1">
      <c r="A154" s="78"/>
      <c r="B154" s="78"/>
      <c r="C154" s="80"/>
      <c r="D154" s="101"/>
      <c r="E154" s="101"/>
      <c r="F154" s="101"/>
      <c r="G154" s="101"/>
      <c r="H154" s="78"/>
      <c r="I154" s="78"/>
      <c r="J154" s="78"/>
      <c r="K154" s="78"/>
      <c r="L154" s="78"/>
      <c r="M154" s="78"/>
      <c r="N154" s="78"/>
      <c r="O154" s="78"/>
    </row>
    <row r="155" spans="1:15" ht="29.1" customHeight="1">
      <c r="A155" s="44" t="s">
        <v>84</v>
      </c>
      <c r="B155" s="40">
        <v>9</v>
      </c>
      <c r="C155" s="23">
        <v>93</v>
      </c>
      <c r="D155" s="23">
        <v>90</v>
      </c>
      <c r="E155" s="23">
        <v>188</v>
      </c>
      <c r="F155" s="23">
        <v>401</v>
      </c>
      <c r="G155" s="23">
        <v>440</v>
      </c>
      <c r="H155" s="39">
        <f>SUM(D155:G155)</f>
        <v>1119</v>
      </c>
      <c r="I155" s="57">
        <f>D155*1</f>
        <v>90</v>
      </c>
      <c r="J155" s="57">
        <f>E155*2</f>
        <v>376</v>
      </c>
      <c r="K155" s="57">
        <f>F155*3</f>
        <v>1203</v>
      </c>
      <c r="L155" s="57">
        <f>G155*4</f>
        <v>1760</v>
      </c>
      <c r="M155" s="12">
        <f>SUM(I155:L155)</f>
        <v>3429</v>
      </c>
      <c r="N155" s="26">
        <f>M155/H155</f>
        <v>3.064343163538874</v>
      </c>
      <c r="O155" s="29">
        <f>SQRT((((1-N155)^2)*D155+((2-N155)^2)*E155+((3-N155)^2)*F155+((4-N155)^2)*G155)/H155)</f>
        <v>0.93743860911903187</v>
      </c>
    </row>
    <row r="156" spans="1:15" ht="5.25" customHeight="1">
      <c r="A156" s="78"/>
      <c r="B156" s="78"/>
      <c r="C156" s="102"/>
      <c r="D156" s="105"/>
      <c r="E156" s="105"/>
      <c r="F156" s="105"/>
      <c r="G156" s="105"/>
      <c r="H156" s="78"/>
      <c r="I156" s="78"/>
      <c r="J156" s="78"/>
      <c r="K156" s="78"/>
      <c r="L156" s="78"/>
      <c r="M156" s="78"/>
      <c r="N156" s="78"/>
      <c r="O156" s="78"/>
    </row>
    <row r="157" spans="1:15" ht="30" customHeight="1">
      <c r="A157" s="44" t="s">
        <v>85</v>
      </c>
      <c r="B157" s="40">
        <v>17</v>
      </c>
      <c r="C157" s="23">
        <v>16</v>
      </c>
      <c r="D157" s="23">
        <v>27</v>
      </c>
      <c r="E157" s="23">
        <v>57</v>
      </c>
      <c r="F157" s="23">
        <v>112</v>
      </c>
      <c r="G157" s="23">
        <v>184</v>
      </c>
      <c r="H157" s="39">
        <f>SUM(D157:G157)</f>
        <v>380</v>
      </c>
      <c r="I157" s="57">
        <f>D157*1</f>
        <v>27</v>
      </c>
      <c r="J157" s="57">
        <f>E157*2</f>
        <v>114</v>
      </c>
      <c r="K157" s="57">
        <f>F157*3</f>
        <v>336</v>
      </c>
      <c r="L157" s="57">
        <f>G157*4</f>
        <v>736</v>
      </c>
      <c r="M157" s="12">
        <f>SUM(I157:L157)</f>
        <v>1213</v>
      </c>
      <c r="N157" s="26">
        <f>M157/H157</f>
        <v>3.1921052631578948</v>
      </c>
      <c r="O157" s="29">
        <f>SQRT((((1-N157)^2)*D157+((2-N157)^2)*E157+((3-N157)^2)*F157+((4-N157)^2)*G157)/H157)</f>
        <v>0.93889116541727824</v>
      </c>
    </row>
    <row r="158" spans="1:15" ht="3.95" customHeight="1">
      <c r="A158" s="78"/>
      <c r="B158" s="78"/>
      <c r="C158" s="80"/>
      <c r="D158" s="101"/>
      <c r="E158" s="101"/>
      <c r="F158" s="101"/>
      <c r="G158" s="101"/>
      <c r="H158" s="78"/>
      <c r="I158" s="78"/>
      <c r="J158" s="78"/>
      <c r="K158" s="78"/>
      <c r="L158" s="78"/>
      <c r="M158" s="78"/>
      <c r="N158" s="78"/>
      <c r="O158" s="78"/>
    </row>
    <row r="159" spans="1:15" ht="29.1" customHeight="1">
      <c r="A159" s="20" t="s">
        <v>86</v>
      </c>
      <c r="B159" s="20">
        <v>61</v>
      </c>
      <c r="C159" s="23">
        <v>57</v>
      </c>
      <c r="D159" s="23">
        <v>59</v>
      </c>
      <c r="E159" s="23">
        <v>57</v>
      </c>
      <c r="F159" s="23">
        <v>205</v>
      </c>
      <c r="G159" s="23">
        <v>498</v>
      </c>
      <c r="H159" s="57">
        <f>SUM(D159:G159)</f>
        <v>819</v>
      </c>
      <c r="I159" s="57">
        <f>D159*1</f>
        <v>59</v>
      </c>
      <c r="J159" s="57">
        <f>E159*2</f>
        <v>114</v>
      </c>
      <c r="K159" s="57">
        <f>F159*3</f>
        <v>615</v>
      </c>
      <c r="L159" s="57">
        <f>G159*4</f>
        <v>1992</v>
      </c>
      <c r="M159" s="12">
        <f>SUM(I159:L159)</f>
        <v>2780</v>
      </c>
      <c r="N159" s="26">
        <f>M159/H159</f>
        <v>3.3943833943833943</v>
      </c>
      <c r="O159" s="29">
        <f>SQRT((((1-N159)^2)*D159+((2-N159)^2)*E159+((3-N159)^2)*F159+((4-N159)^2)*G159)/H159)</f>
        <v>0.90015204496051548</v>
      </c>
    </row>
    <row r="160" spans="1:15" ht="5.0999999999999996" customHeight="1">
      <c r="A160" s="78"/>
      <c r="B160" s="78"/>
      <c r="C160" s="80"/>
      <c r="D160" s="80"/>
      <c r="E160" s="80"/>
      <c r="F160" s="80"/>
      <c r="G160" s="80"/>
      <c r="H160" s="78"/>
      <c r="I160" s="78"/>
      <c r="J160" s="78"/>
      <c r="K160" s="78"/>
      <c r="L160" s="78"/>
      <c r="M160" s="78"/>
      <c r="N160" s="78"/>
      <c r="O160" s="78"/>
    </row>
    <row r="161" spans="1:15" ht="30" customHeight="1">
      <c r="A161" s="44" t="s">
        <v>87</v>
      </c>
      <c r="B161" s="40">
        <v>10</v>
      </c>
      <c r="C161" s="23">
        <v>114</v>
      </c>
      <c r="D161" s="23">
        <v>90</v>
      </c>
      <c r="E161" s="23">
        <v>237</v>
      </c>
      <c r="F161" s="23">
        <v>501</v>
      </c>
      <c r="G161" s="23">
        <v>774</v>
      </c>
      <c r="H161" s="39">
        <f>SUM(D161:G161)</f>
        <v>1602</v>
      </c>
      <c r="I161" s="57">
        <f>D161*1</f>
        <v>90</v>
      </c>
      <c r="J161" s="57">
        <f>E161*2</f>
        <v>474</v>
      </c>
      <c r="K161" s="57">
        <f>F161*3</f>
        <v>1503</v>
      </c>
      <c r="L161" s="57">
        <f>G161*4</f>
        <v>3096</v>
      </c>
      <c r="M161" s="12">
        <f>SUM(I161:L161)</f>
        <v>5163</v>
      </c>
      <c r="N161" s="26">
        <f>M161/H161</f>
        <v>3.2228464419475658</v>
      </c>
      <c r="O161" s="29">
        <f>SQRT((((1-N161)^2)*D161+((2-N161)^2)*E161+((3-N161)^2)*F161+((4-N161)^2)*G161)/H161)</f>
        <v>0.89785561576291495</v>
      </c>
    </row>
    <row r="162" spans="1:15" ht="3.95" customHeight="1">
      <c r="A162" s="78"/>
      <c r="B162" s="78"/>
      <c r="C162" s="80"/>
      <c r="D162" s="101"/>
      <c r="E162" s="101"/>
      <c r="F162" s="101"/>
      <c r="G162" s="101"/>
      <c r="H162" s="78"/>
      <c r="I162" s="78"/>
      <c r="J162" s="78"/>
      <c r="K162" s="78"/>
      <c r="L162" s="78"/>
      <c r="M162" s="78"/>
      <c r="N162" s="78"/>
      <c r="O162" s="78"/>
    </row>
    <row r="163" spans="1:15" ht="32.1" customHeight="1">
      <c r="A163" s="44" t="s">
        <v>89</v>
      </c>
      <c r="B163" s="40">
        <v>32</v>
      </c>
      <c r="C163" s="23">
        <v>39</v>
      </c>
      <c r="D163" s="23">
        <v>53</v>
      </c>
      <c r="E163" s="23">
        <v>47</v>
      </c>
      <c r="F163" s="23">
        <v>122</v>
      </c>
      <c r="G163" s="23">
        <v>123</v>
      </c>
      <c r="H163" s="39">
        <f>SUM(D163:G163)</f>
        <v>345</v>
      </c>
      <c r="I163" s="57">
        <f>D163*1</f>
        <v>53</v>
      </c>
      <c r="J163" s="57">
        <f>E163*2</f>
        <v>94</v>
      </c>
      <c r="K163" s="57">
        <f>F163*3</f>
        <v>366</v>
      </c>
      <c r="L163" s="57">
        <f>G163*4</f>
        <v>492</v>
      </c>
      <c r="M163" s="12">
        <f>SUM(I163:L163)</f>
        <v>1005</v>
      </c>
      <c r="N163" s="26">
        <f>M163/H163</f>
        <v>2.9130434782608696</v>
      </c>
      <c r="O163" s="29">
        <f>SQRT((((1-N163)^2)*D163+((2-N163)^2)*E163+((3-N163)^2)*F163+((4-N163)^2)*G163)/H163)</f>
        <v>1.0486586385180958</v>
      </c>
    </row>
    <row r="164" spans="1:15" ht="3.95" customHeight="1">
      <c r="A164" s="10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104"/>
    </row>
    <row r="165" spans="1:15" ht="27.95" customHeight="1">
      <c r="A165" s="44" t="s">
        <v>88</v>
      </c>
      <c r="B165" s="40">
        <v>65</v>
      </c>
      <c r="C165" s="23">
        <v>26</v>
      </c>
      <c r="D165" s="23">
        <v>10</v>
      </c>
      <c r="E165" s="23">
        <v>31</v>
      </c>
      <c r="F165" s="23">
        <v>100</v>
      </c>
      <c r="G165" s="23">
        <v>169</v>
      </c>
      <c r="H165" s="39">
        <f>SUM(D165:G165)</f>
        <v>310</v>
      </c>
      <c r="I165" s="57">
        <f>D165*1</f>
        <v>10</v>
      </c>
      <c r="J165" s="57">
        <f>E165*2</f>
        <v>62</v>
      </c>
      <c r="K165" s="57">
        <f>F165*3</f>
        <v>300</v>
      </c>
      <c r="L165" s="57">
        <f>G165*4</f>
        <v>676</v>
      </c>
      <c r="M165" s="12">
        <f>SUM(I165:L165)</f>
        <v>1048</v>
      </c>
      <c r="N165" s="26">
        <f>M165/H165</f>
        <v>3.3806451612903228</v>
      </c>
      <c r="O165" s="29">
        <f>SQRT((((1-N165)^2)*D165+((2-N165)^2)*E165+((3-N165)^2)*F165+((4-N165)^2)*G165)/H165)</f>
        <v>0.79328608305790982</v>
      </c>
    </row>
    <row r="166" spans="1:15" ht="4.5" customHeight="1">
      <c r="A166" s="78" t="e">
        <f>#REF!/#REF!</f>
        <v>#REF!</v>
      </c>
      <c r="B166" s="78" t="e">
        <f>A166/#REF!</f>
        <v>#REF!</v>
      </c>
      <c r="C166" s="80" t="e">
        <f>B166/#REF!</f>
        <v>#REF!</v>
      </c>
      <c r="D166" s="101" t="e">
        <f>C166/#REF!</f>
        <v>#REF!</v>
      </c>
      <c r="E166" s="101" t="e">
        <f>D166/#REF!</f>
        <v>#REF!</v>
      </c>
      <c r="F166" s="101" t="e">
        <f>E166/#REF!</f>
        <v>#REF!</v>
      </c>
      <c r="G166" s="101" t="e">
        <f t="shared" ref="G166:O166" si="8">F166/A166</f>
        <v>#REF!</v>
      </c>
      <c r="H166" s="78" t="e">
        <f t="shared" si="8"/>
        <v>#REF!</v>
      </c>
      <c r="I166" s="78" t="e">
        <f t="shared" si="8"/>
        <v>#REF!</v>
      </c>
      <c r="J166" s="78" t="e">
        <f t="shared" si="8"/>
        <v>#REF!</v>
      </c>
      <c r="K166" s="78" t="e">
        <f t="shared" si="8"/>
        <v>#REF!</v>
      </c>
      <c r="L166" s="78" t="e">
        <f t="shared" si="8"/>
        <v>#REF!</v>
      </c>
      <c r="M166" s="78" t="e">
        <f t="shared" si="8"/>
        <v>#REF!</v>
      </c>
      <c r="N166" s="78" t="e">
        <f t="shared" si="8"/>
        <v>#REF!</v>
      </c>
      <c r="O166" s="78" t="e">
        <f t="shared" si="8"/>
        <v>#REF!</v>
      </c>
    </row>
    <row r="167" spans="1:15" ht="34.5" customHeight="1">
      <c r="A167" s="44" t="s">
        <v>116</v>
      </c>
      <c r="B167" s="40">
        <v>103</v>
      </c>
      <c r="C167" s="23">
        <v>23</v>
      </c>
      <c r="D167" s="23">
        <v>57</v>
      </c>
      <c r="E167" s="23">
        <v>42</v>
      </c>
      <c r="F167" s="23">
        <v>88</v>
      </c>
      <c r="G167" s="23">
        <v>90</v>
      </c>
      <c r="H167" s="39">
        <f>SUM(D167:G167)</f>
        <v>277</v>
      </c>
      <c r="I167" s="57">
        <f>D167*1</f>
        <v>57</v>
      </c>
      <c r="J167" s="57">
        <f>E167*2</f>
        <v>84</v>
      </c>
      <c r="K167" s="57">
        <f>F167*3</f>
        <v>264</v>
      </c>
      <c r="L167" s="57">
        <f>G167*4</f>
        <v>360</v>
      </c>
      <c r="M167" s="12">
        <f>SUM(I167:L167)</f>
        <v>765</v>
      </c>
      <c r="N167" s="26">
        <f>M167/H167</f>
        <v>2.7617328519855597</v>
      </c>
      <c r="O167" s="29">
        <f>SQRT((((1-N167)^2)*D167+((2-N167)^2)*E167+((3-N167)^2)*F167+((4-N167)^2)*G167)/H167)</f>
        <v>1.114839789093814</v>
      </c>
    </row>
    <row r="168" spans="1:15" ht="3.95" customHeight="1">
      <c r="A168" s="78"/>
      <c r="B168" s="78"/>
      <c r="C168" s="80"/>
      <c r="D168" s="101"/>
      <c r="E168" s="101"/>
      <c r="F168" s="101"/>
      <c r="G168" s="101"/>
      <c r="H168" s="78"/>
      <c r="I168" s="78"/>
      <c r="J168" s="78"/>
      <c r="K168" s="78"/>
      <c r="L168" s="78"/>
      <c r="M168" s="78"/>
      <c r="N168" s="78"/>
      <c r="O168" s="78"/>
    </row>
    <row r="169" spans="1:15" ht="27.95" customHeight="1">
      <c r="A169" s="44" t="s">
        <v>90</v>
      </c>
      <c r="B169" s="40">
        <v>33</v>
      </c>
      <c r="C169" s="23">
        <v>134</v>
      </c>
      <c r="D169" s="23">
        <v>47</v>
      </c>
      <c r="E169" s="23">
        <v>114</v>
      </c>
      <c r="F169" s="23">
        <v>274</v>
      </c>
      <c r="G169" s="23">
        <v>283</v>
      </c>
      <c r="H169" s="39">
        <f>SUM(D169:G169)</f>
        <v>718</v>
      </c>
      <c r="I169" s="57">
        <f>D169*1</f>
        <v>47</v>
      </c>
      <c r="J169" s="57">
        <f>E169*2</f>
        <v>228</v>
      </c>
      <c r="K169" s="57">
        <f>F169*3</f>
        <v>822</v>
      </c>
      <c r="L169" s="57">
        <f>G169*4</f>
        <v>1132</v>
      </c>
      <c r="M169" s="12">
        <f>SUM(I169:L169)</f>
        <v>2229</v>
      </c>
      <c r="N169" s="26">
        <f>M169/H169</f>
        <v>3.104456824512535</v>
      </c>
      <c r="O169" s="29">
        <f>SQRT((((1-N169)^2)*D169+((2-N169)^2)*E169+((3-N169)^2)*F169+((4-N169)^2)*G169)/H169)</f>
        <v>0.896577940287697</v>
      </c>
    </row>
    <row r="170" spans="1:15" ht="3.95" customHeight="1">
      <c r="A170" s="78"/>
      <c r="B170" s="78"/>
      <c r="C170" s="80"/>
      <c r="D170" s="80"/>
      <c r="E170" s="80"/>
      <c r="F170" s="80"/>
      <c r="G170" s="80"/>
      <c r="H170" s="78"/>
      <c r="I170" s="78"/>
      <c r="J170" s="78"/>
      <c r="K170" s="78"/>
      <c r="L170" s="78"/>
      <c r="M170" s="78"/>
      <c r="N170" s="78"/>
      <c r="O170" s="78"/>
    </row>
    <row r="171" spans="1:15" ht="29.1" customHeight="1">
      <c r="A171" s="44" t="s">
        <v>91</v>
      </c>
      <c r="B171" s="40">
        <v>62</v>
      </c>
      <c r="C171" s="23">
        <v>10</v>
      </c>
      <c r="D171" s="23">
        <v>49</v>
      </c>
      <c r="E171" s="23">
        <v>52</v>
      </c>
      <c r="F171" s="23">
        <v>136</v>
      </c>
      <c r="G171" s="23">
        <v>125</v>
      </c>
      <c r="H171" s="39">
        <f>SUM(D171:G171)</f>
        <v>362</v>
      </c>
      <c r="I171" s="57">
        <f>D171*1</f>
        <v>49</v>
      </c>
      <c r="J171" s="57">
        <f>E171*2</f>
        <v>104</v>
      </c>
      <c r="K171" s="57">
        <f>F171*3</f>
        <v>408</v>
      </c>
      <c r="L171" s="57">
        <f>G171*4</f>
        <v>500</v>
      </c>
      <c r="M171" s="12">
        <f>SUM(I171:L171)</f>
        <v>1061</v>
      </c>
      <c r="N171" s="26">
        <f>M171/H171</f>
        <v>2.930939226519337</v>
      </c>
      <c r="O171" s="29">
        <f>SQRT((((1-N171)^2)*D171+((2-N171)^2)*E171+((3-N171)^2)*F171+((4-N171)^2)*G171)/H171)</f>
        <v>1.012727678054542</v>
      </c>
    </row>
    <row r="172" spans="1:15" ht="3.95" customHeight="1">
      <c r="A172" s="78"/>
      <c r="B172" s="78"/>
      <c r="C172" s="80"/>
      <c r="D172" s="101"/>
      <c r="E172" s="101"/>
      <c r="F172" s="101"/>
      <c r="G172" s="101"/>
      <c r="H172" s="78"/>
      <c r="I172" s="78"/>
      <c r="J172" s="78"/>
      <c r="K172" s="78"/>
      <c r="L172" s="78"/>
      <c r="M172" s="78"/>
      <c r="N172" s="78"/>
      <c r="O172" s="78"/>
    </row>
    <row r="173" spans="1:15" ht="26.1" customHeight="1">
      <c r="A173" s="44" t="s">
        <v>92</v>
      </c>
      <c r="B173" s="40">
        <v>24</v>
      </c>
      <c r="C173" s="23">
        <v>63</v>
      </c>
      <c r="D173" s="23">
        <v>46</v>
      </c>
      <c r="E173" s="23">
        <v>117</v>
      </c>
      <c r="F173" s="23">
        <v>159</v>
      </c>
      <c r="G173" s="23">
        <v>287</v>
      </c>
      <c r="H173" s="39">
        <f>SUM(D173:G173)</f>
        <v>609</v>
      </c>
      <c r="I173" s="57">
        <f>D173*1</f>
        <v>46</v>
      </c>
      <c r="J173" s="57">
        <f>E173*2</f>
        <v>234</v>
      </c>
      <c r="K173" s="57">
        <f>F173*3</f>
        <v>477</v>
      </c>
      <c r="L173" s="57">
        <f>G173*4</f>
        <v>1148</v>
      </c>
      <c r="M173" s="12">
        <f>SUM(I173:L173)</f>
        <v>1905</v>
      </c>
      <c r="N173" s="26">
        <f>M173/H173</f>
        <v>3.1280788177339902</v>
      </c>
      <c r="O173" s="29">
        <f>SQRT((((1-N173)^2)*D173+((2-N173)^2)*E173+((3-N173)^2)*F173+((4-N173)^2)*G173)/H173)</f>
        <v>0.97422433649913187</v>
      </c>
    </row>
    <row r="174" spans="1:15" ht="3.95" customHeight="1">
      <c r="A174" s="78"/>
      <c r="B174" s="78"/>
      <c r="C174" s="80"/>
      <c r="D174" s="101"/>
      <c r="E174" s="101"/>
      <c r="F174" s="101"/>
      <c r="G174" s="101"/>
      <c r="H174" s="78"/>
      <c r="I174" s="78"/>
      <c r="J174" s="78"/>
      <c r="K174" s="78"/>
      <c r="L174" s="78"/>
      <c r="M174" s="78"/>
      <c r="N174" s="78"/>
      <c r="O174" s="78"/>
    </row>
    <row r="175" spans="1:15" ht="27.95" customHeight="1">
      <c r="A175" s="44" t="s">
        <v>93</v>
      </c>
      <c r="B175" s="40">
        <v>91</v>
      </c>
      <c r="C175" s="23">
        <v>21</v>
      </c>
      <c r="D175" s="23">
        <v>26</v>
      </c>
      <c r="E175" s="23">
        <v>51</v>
      </c>
      <c r="F175" s="23">
        <v>138</v>
      </c>
      <c r="G175" s="23">
        <v>268</v>
      </c>
      <c r="H175" s="39">
        <f>SUM(D175:G175)</f>
        <v>483</v>
      </c>
      <c r="I175" s="57">
        <f>D175*1</f>
        <v>26</v>
      </c>
      <c r="J175" s="57">
        <f>E175*2</f>
        <v>102</v>
      </c>
      <c r="K175" s="57">
        <f>F175*3</f>
        <v>414</v>
      </c>
      <c r="L175" s="57">
        <f>G175*4</f>
        <v>1072</v>
      </c>
      <c r="M175" s="12">
        <f>SUM(I175:L175)</f>
        <v>1614</v>
      </c>
      <c r="N175" s="26">
        <f>M175/H175</f>
        <v>3.341614906832298</v>
      </c>
      <c r="O175" s="29">
        <f>SQRT((((1-N175)^2)*D175+((2-N175)^2)*E175+((3-N175)^2)*F175+((4-N175)^2)*G175)/H175)</f>
        <v>0.87124947801734043</v>
      </c>
    </row>
    <row r="176" spans="1:15" ht="4.5" customHeight="1">
      <c r="A176" s="78"/>
      <c r="B176" s="78"/>
      <c r="C176" s="80"/>
      <c r="D176" s="101"/>
      <c r="E176" s="101"/>
      <c r="F176" s="101"/>
      <c r="G176" s="101"/>
      <c r="H176" s="78"/>
      <c r="I176" s="78"/>
      <c r="J176" s="78"/>
      <c r="K176" s="78"/>
      <c r="L176" s="78"/>
      <c r="M176" s="78"/>
      <c r="N176" s="78"/>
      <c r="O176" s="78"/>
    </row>
    <row r="177" spans="1:15" ht="30" customHeight="1">
      <c r="A177" s="44" t="s">
        <v>94</v>
      </c>
      <c r="B177" s="40">
        <v>81</v>
      </c>
      <c r="C177" s="23">
        <v>67</v>
      </c>
      <c r="D177" s="23">
        <v>171</v>
      </c>
      <c r="E177" s="23">
        <v>149</v>
      </c>
      <c r="F177" s="23">
        <v>330</v>
      </c>
      <c r="G177" s="23">
        <v>267</v>
      </c>
      <c r="H177" s="39">
        <f>SUM(D177:G177)</f>
        <v>917</v>
      </c>
      <c r="I177" s="57">
        <f>D177*1</f>
        <v>171</v>
      </c>
      <c r="J177" s="57">
        <f>E177*2</f>
        <v>298</v>
      </c>
      <c r="K177" s="57">
        <f>F177*3</f>
        <v>990</v>
      </c>
      <c r="L177" s="57">
        <f>G177*4</f>
        <v>1068</v>
      </c>
      <c r="M177" s="12">
        <f>SUM(I177:L177)</f>
        <v>2527</v>
      </c>
      <c r="N177" s="26">
        <f>M177/H177</f>
        <v>2.7557251908396947</v>
      </c>
      <c r="O177" s="29">
        <f>SQRT((((1-N177)^2)*D177+((2-N177)^2)*E177+((3-N177)^2)*F177+((4-N177)^2)*G177)/H177)</f>
        <v>1.0676580035729319</v>
      </c>
    </row>
    <row r="178" spans="1:15" ht="5.25" customHeight="1">
      <c r="A178" s="78"/>
      <c r="B178" s="78"/>
      <c r="C178" s="80"/>
      <c r="D178" s="101"/>
      <c r="E178" s="101"/>
      <c r="F178" s="101"/>
      <c r="G178" s="101"/>
      <c r="H178" s="78"/>
      <c r="I178" s="78"/>
      <c r="J178" s="78"/>
      <c r="K178" s="78"/>
      <c r="L178" s="78"/>
      <c r="M178" s="78"/>
      <c r="N178" s="78"/>
      <c r="O178" s="78"/>
    </row>
    <row r="179" spans="1:15" ht="29.1" customHeight="1">
      <c r="A179" s="44" t="s">
        <v>95</v>
      </c>
      <c r="B179" s="40">
        <v>69</v>
      </c>
      <c r="C179" s="23">
        <v>62</v>
      </c>
      <c r="D179" s="23">
        <v>112</v>
      </c>
      <c r="E179" s="23">
        <v>142</v>
      </c>
      <c r="F179" s="23">
        <v>200</v>
      </c>
      <c r="G179" s="23">
        <v>300</v>
      </c>
      <c r="H179" s="39">
        <f>SUM(D179:G179)</f>
        <v>754</v>
      </c>
      <c r="I179" s="57">
        <f>D179*1</f>
        <v>112</v>
      </c>
      <c r="J179" s="57">
        <f>E179*2</f>
        <v>284</v>
      </c>
      <c r="K179" s="57">
        <f>F179*3</f>
        <v>600</v>
      </c>
      <c r="L179" s="57">
        <f>G179*4</f>
        <v>1200</v>
      </c>
      <c r="M179" s="12">
        <f>SUM(I179:L179)</f>
        <v>2196</v>
      </c>
      <c r="N179" s="26">
        <f>M179/H179</f>
        <v>2.9124668435013263</v>
      </c>
      <c r="O179" s="29">
        <f>SQRT((((1-N179)^2)*D179+((2-N179)^2)*E179+((3-N179)^2)*F179+((4-N179)^2)*G179)/H179)</f>
        <v>1.0829170325091968</v>
      </c>
    </row>
    <row r="180" spans="1:15" ht="5.0999999999999996" customHeight="1">
      <c r="A180" s="78"/>
      <c r="B180" s="78"/>
      <c r="C180" s="80"/>
      <c r="D180" s="80"/>
      <c r="E180" s="80"/>
      <c r="F180" s="80"/>
      <c r="G180" s="80"/>
      <c r="H180" s="78"/>
      <c r="I180" s="78"/>
      <c r="J180" s="78"/>
      <c r="K180" s="78"/>
      <c r="L180" s="78"/>
      <c r="M180" s="78"/>
      <c r="N180" s="78"/>
      <c r="O180" s="78"/>
    </row>
    <row r="181" spans="1:15" ht="29.1" customHeight="1">
      <c r="A181" s="44" t="s">
        <v>96</v>
      </c>
      <c r="B181" s="40">
        <v>28</v>
      </c>
      <c r="C181" s="23">
        <v>83</v>
      </c>
      <c r="D181" s="23">
        <v>54</v>
      </c>
      <c r="E181" s="23">
        <v>181</v>
      </c>
      <c r="F181" s="23">
        <v>443</v>
      </c>
      <c r="G181" s="23">
        <v>415</v>
      </c>
      <c r="H181" s="39">
        <f>SUM(D181:G181)</f>
        <v>1093</v>
      </c>
      <c r="I181" s="57">
        <f>D181*1</f>
        <v>54</v>
      </c>
      <c r="J181" s="57">
        <f>E181*2</f>
        <v>362</v>
      </c>
      <c r="K181" s="57">
        <f>F181*3</f>
        <v>1329</v>
      </c>
      <c r="L181" s="57">
        <f>G181*4</f>
        <v>1660</v>
      </c>
      <c r="M181" s="12">
        <f>SUM(I181:L181)</f>
        <v>3405</v>
      </c>
      <c r="N181" s="26">
        <f>M181/H181</f>
        <v>3.1152790484903936</v>
      </c>
      <c r="O181" s="29">
        <f>SQRT((((1-N181)^2)*D181+((2-N181)^2)*E181+((3-N181)^2)*F181+((4-N181)^2)*G181)/H181)</f>
        <v>0.85417806374543892</v>
      </c>
    </row>
    <row r="182" spans="1:15" ht="4.5" customHeight="1">
      <c r="A182" s="78"/>
      <c r="B182" s="78"/>
      <c r="C182" s="80"/>
      <c r="D182" s="101"/>
      <c r="E182" s="101"/>
      <c r="F182" s="101"/>
      <c r="G182" s="101"/>
      <c r="H182" s="78"/>
      <c r="I182" s="78"/>
      <c r="J182" s="78"/>
      <c r="K182" s="78"/>
      <c r="L182" s="78"/>
      <c r="M182" s="78"/>
      <c r="N182" s="78"/>
      <c r="O182" s="78"/>
    </row>
    <row r="183" spans="1:15" ht="30.95" customHeight="1">
      <c r="A183" s="44" t="s">
        <v>97</v>
      </c>
      <c r="B183" s="40">
        <v>29</v>
      </c>
      <c r="C183" s="23">
        <v>15</v>
      </c>
      <c r="D183" s="23">
        <v>34</v>
      </c>
      <c r="E183" s="23">
        <v>99</v>
      </c>
      <c r="F183" s="23">
        <v>214</v>
      </c>
      <c r="G183" s="23">
        <v>190</v>
      </c>
      <c r="H183" s="39">
        <f>SUM(D183:G183)</f>
        <v>537</v>
      </c>
      <c r="I183" s="57">
        <f>D183*1</f>
        <v>34</v>
      </c>
      <c r="J183" s="57">
        <f>E183*2</f>
        <v>198</v>
      </c>
      <c r="K183" s="57">
        <f>F183*3</f>
        <v>642</v>
      </c>
      <c r="L183" s="57">
        <f>G183*4</f>
        <v>760</v>
      </c>
      <c r="M183" s="12">
        <f>SUM(I183:L183)</f>
        <v>1634</v>
      </c>
      <c r="N183" s="26">
        <f>M183/H183</f>
        <v>3.0428305400372437</v>
      </c>
      <c r="O183" s="29">
        <f>SQRT((((1-N183)^2)*D183+((2-N183)^2)*E183+((3-N183)^2)*F183+((4-N183)^2)*G183)/H183)</f>
        <v>0.88859407877425634</v>
      </c>
    </row>
    <row r="184" spans="1:15" ht="3.95" customHeight="1">
      <c r="A184" s="78"/>
      <c r="B184" s="78"/>
      <c r="C184" s="80"/>
      <c r="D184" s="101"/>
      <c r="E184" s="101"/>
      <c r="F184" s="101"/>
      <c r="G184" s="101"/>
      <c r="H184" s="78"/>
      <c r="I184" s="78"/>
      <c r="J184" s="78"/>
      <c r="K184" s="78"/>
      <c r="L184" s="78"/>
      <c r="M184" s="78"/>
      <c r="N184" s="78"/>
      <c r="O184" s="78"/>
    </row>
    <row r="185" spans="1:15" ht="29.1" customHeight="1">
      <c r="A185" s="44" t="s">
        <v>98</v>
      </c>
      <c r="B185" s="20">
        <v>78</v>
      </c>
      <c r="C185" s="23">
        <v>38</v>
      </c>
      <c r="D185" s="23">
        <v>57</v>
      </c>
      <c r="E185" s="23">
        <v>82</v>
      </c>
      <c r="F185" s="23">
        <v>236</v>
      </c>
      <c r="G185" s="23">
        <v>607</v>
      </c>
      <c r="H185" s="39">
        <f>SUM(D185:G185)</f>
        <v>982</v>
      </c>
      <c r="I185" s="57">
        <f>D185*1</f>
        <v>57</v>
      </c>
      <c r="J185" s="57">
        <f>E185*2</f>
        <v>164</v>
      </c>
      <c r="K185" s="57">
        <f>F185*3</f>
        <v>708</v>
      </c>
      <c r="L185" s="57">
        <f>G185*4</f>
        <v>2428</v>
      </c>
      <c r="M185" s="12">
        <f>SUM(I185:L185)</f>
        <v>3357</v>
      </c>
      <c r="N185" s="26">
        <f>M185/H185</f>
        <v>3.4185336048879837</v>
      </c>
      <c r="O185" s="29">
        <f>SQRT((((1-N185)^2)*D185+((2-N185)^2)*E185+((3-N185)^2)*F185+((4-N185)^2)*G185)/H185)</f>
        <v>0.87099837861557239</v>
      </c>
    </row>
    <row r="186" spans="1:15" ht="3.95" customHeight="1">
      <c r="A186" s="78"/>
      <c r="B186" s="78"/>
      <c r="C186" s="80"/>
      <c r="D186" s="80"/>
      <c r="E186" s="80"/>
      <c r="F186" s="80"/>
      <c r="G186" s="80"/>
      <c r="H186" s="78"/>
      <c r="I186" s="78"/>
      <c r="J186" s="78"/>
      <c r="K186" s="78"/>
      <c r="L186" s="78"/>
      <c r="M186" s="78"/>
      <c r="N186" s="78"/>
      <c r="O186" s="78"/>
    </row>
    <row r="187" spans="1:15" ht="30" customHeight="1">
      <c r="A187" s="44" t="s">
        <v>99</v>
      </c>
      <c r="B187" s="40">
        <v>59</v>
      </c>
      <c r="C187" s="23">
        <v>142</v>
      </c>
      <c r="D187" s="23">
        <v>65</v>
      </c>
      <c r="E187" s="23">
        <v>156</v>
      </c>
      <c r="F187" s="23">
        <v>274</v>
      </c>
      <c r="G187" s="23">
        <v>431</v>
      </c>
      <c r="H187" s="39">
        <f>SUM(D187:G187)</f>
        <v>926</v>
      </c>
      <c r="I187" s="57">
        <f>D187*1</f>
        <v>65</v>
      </c>
      <c r="J187" s="57">
        <f>E187*2</f>
        <v>312</v>
      </c>
      <c r="K187" s="57">
        <f>F187*3</f>
        <v>822</v>
      </c>
      <c r="L187" s="57">
        <f>G187*4</f>
        <v>1724</v>
      </c>
      <c r="M187" s="12">
        <f>SUM(I187:L187)</f>
        <v>2923</v>
      </c>
      <c r="N187" s="26">
        <f>M187/H187</f>
        <v>3.1565874730021597</v>
      </c>
      <c r="O187" s="29">
        <f>SQRT((((1-N187)^2)*D187+((2-N187)^2)*E187+((3-N187)^2)*F187+((4-N187)^2)*G187)/H187)</f>
        <v>0.9434867186944359</v>
      </c>
    </row>
    <row r="188" spans="1:15" ht="3.95" customHeight="1">
      <c r="A188" s="78"/>
      <c r="B188" s="78"/>
      <c r="C188" s="80"/>
      <c r="D188" s="101"/>
      <c r="E188" s="101"/>
      <c r="F188" s="101"/>
      <c r="G188" s="101"/>
      <c r="H188" s="78"/>
      <c r="I188" s="78"/>
      <c r="J188" s="78"/>
      <c r="K188" s="78"/>
      <c r="L188" s="78"/>
      <c r="M188" s="78"/>
      <c r="N188" s="78"/>
      <c r="O188" s="78"/>
    </row>
    <row r="189" spans="1:15" ht="29.1" customHeight="1">
      <c r="A189" s="44" t="s">
        <v>100</v>
      </c>
      <c r="B189" s="40">
        <v>102</v>
      </c>
      <c r="C189" s="23">
        <v>155</v>
      </c>
      <c r="D189" s="23">
        <v>53</v>
      </c>
      <c r="E189" s="23">
        <v>95</v>
      </c>
      <c r="F189" s="23">
        <v>156</v>
      </c>
      <c r="G189" s="23">
        <v>273</v>
      </c>
      <c r="H189" s="39">
        <f>SUM(D189:G189)</f>
        <v>577</v>
      </c>
      <c r="I189" s="57">
        <f>D189*1</f>
        <v>53</v>
      </c>
      <c r="J189" s="57">
        <f>E189*2</f>
        <v>190</v>
      </c>
      <c r="K189" s="57">
        <f>F189*3</f>
        <v>468</v>
      </c>
      <c r="L189" s="57">
        <f>G189*4</f>
        <v>1092</v>
      </c>
      <c r="M189" s="12">
        <f>SUM(I189:L189)</f>
        <v>1803</v>
      </c>
      <c r="N189" s="26">
        <f>M189/H189</f>
        <v>3.1247833622183707</v>
      </c>
      <c r="O189" s="29">
        <f>SQRT((((1-N189)^2)*D189+((2-N189)^2)*E189+((3-N189)^2)*F189+((4-N189)^2)*G189)/H189)</f>
        <v>0.99480069324090115</v>
      </c>
    </row>
    <row r="190" spans="1:15" ht="3.95" customHeight="1">
      <c r="A190" s="78" t="e">
        <f>#REF!*1</f>
        <v>#REF!</v>
      </c>
      <c r="B190" s="78" t="e">
        <f>#REF!*1</f>
        <v>#REF!</v>
      </c>
      <c r="C190" s="80" t="e">
        <f>#REF!*1</f>
        <v>#REF!</v>
      </c>
      <c r="D190" s="101" t="e">
        <f>#REF!*1</f>
        <v>#REF!</v>
      </c>
      <c r="E190" s="101" t="e">
        <f>#REF!*1</f>
        <v>#REF!</v>
      </c>
      <c r="F190" s="101" t="e">
        <f t="shared" ref="F190:O190" si="9">A190*1</f>
        <v>#REF!</v>
      </c>
      <c r="G190" s="101" t="e">
        <f t="shared" si="9"/>
        <v>#REF!</v>
      </c>
      <c r="H190" s="78" t="e">
        <f t="shared" si="9"/>
        <v>#REF!</v>
      </c>
      <c r="I190" s="78" t="e">
        <f t="shared" si="9"/>
        <v>#REF!</v>
      </c>
      <c r="J190" s="78" t="e">
        <f t="shared" si="9"/>
        <v>#REF!</v>
      </c>
      <c r="K190" s="78" t="e">
        <f t="shared" si="9"/>
        <v>#REF!</v>
      </c>
      <c r="L190" s="78" t="e">
        <f t="shared" si="9"/>
        <v>#REF!</v>
      </c>
      <c r="M190" s="78" t="e">
        <f t="shared" si="9"/>
        <v>#REF!</v>
      </c>
      <c r="N190" s="78" t="e">
        <f t="shared" si="9"/>
        <v>#REF!</v>
      </c>
      <c r="O190" s="78" t="e">
        <f t="shared" si="9"/>
        <v>#REF!</v>
      </c>
    </row>
    <row r="191" spans="1:15" ht="29.1" customHeight="1">
      <c r="A191" s="44" t="s">
        <v>101</v>
      </c>
      <c r="B191" s="40">
        <v>6</v>
      </c>
      <c r="C191" s="23">
        <v>117</v>
      </c>
      <c r="D191" s="23">
        <v>112</v>
      </c>
      <c r="E191" s="23">
        <v>184</v>
      </c>
      <c r="F191" s="23">
        <v>405</v>
      </c>
      <c r="G191" s="23">
        <v>394</v>
      </c>
      <c r="H191" s="39">
        <f>SUM(D191:G191)</f>
        <v>1095</v>
      </c>
      <c r="I191" s="57">
        <f>D191*1</f>
        <v>112</v>
      </c>
      <c r="J191" s="57">
        <f>E191*2</f>
        <v>368</v>
      </c>
      <c r="K191" s="57">
        <f>F191*3</f>
        <v>1215</v>
      </c>
      <c r="L191" s="57">
        <f>G191*4</f>
        <v>1576</v>
      </c>
      <c r="M191" s="12">
        <f>SUM(I191:L191)</f>
        <v>3271</v>
      </c>
      <c r="N191" s="26">
        <f>M191/H191</f>
        <v>2.9872146118721461</v>
      </c>
      <c r="O191" s="29">
        <f>SQRT((((1-N191)^2)*D191+((2-N191)^2)*E191+((3-N191)^2)*F191+((4-N191)^2)*G191)/H191)</f>
        <v>0.96789608699502616</v>
      </c>
    </row>
    <row r="192" spans="1:15" ht="5.0999999999999996" customHeight="1">
      <c r="A192" s="78"/>
      <c r="B192" s="78"/>
      <c r="C192" s="102"/>
      <c r="D192" s="102"/>
      <c r="E192" s="102"/>
      <c r="F192" s="102"/>
      <c r="G192" s="102"/>
      <c r="H192" s="78"/>
      <c r="I192" s="78"/>
      <c r="J192" s="78"/>
      <c r="K192" s="78"/>
      <c r="L192" s="78"/>
      <c r="M192" s="78"/>
      <c r="N192" s="78"/>
      <c r="O192" s="78"/>
    </row>
    <row r="193" spans="1:17" ht="27.95" customHeight="1">
      <c r="A193" s="44" t="s">
        <v>102</v>
      </c>
      <c r="B193" s="40">
        <v>36</v>
      </c>
      <c r="C193" s="23">
        <v>81</v>
      </c>
      <c r="D193" s="23">
        <v>138</v>
      </c>
      <c r="E193" s="23">
        <v>161</v>
      </c>
      <c r="F193" s="23">
        <v>421</v>
      </c>
      <c r="G193" s="23">
        <v>375</v>
      </c>
      <c r="H193" s="39">
        <f>SUM(D193:G193)</f>
        <v>1095</v>
      </c>
      <c r="I193" s="57">
        <f>D193*1</f>
        <v>138</v>
      </c>
      <c r="J193" s="57">
        <f>E193*2</f>
        <v>322</v>
      </c>
      <c r="K193" s="57">
        <f>F193*3</f>
        <v>1263</v>
      </c>
      <c r="L193" s="57">
        <f>G193*4</f>
        <v>1500</v>
      </c>
      <c r="M193" s="12">
        <f>SUM(I193:L193)</f>
        <v>3223</v>
      </c>
      <c r="N193" s="26">
        <f>M193/H193</f>
        <v>2.9433789954337901</v>
      </c>
      <c r="O193" s="29">
        <f>SQRT((((1-N193)^2)*D193+((2-N193)^2)*E193+((3-N193)^2)*F193+((4-N193)^2)*G193)/H193)</f>
        <v>0.99518911156522727</v>
      </c>
    </row>
    <row r="194" spans="1:17" ht="3.75" customHeight="1">
      <c r="A194" s="78"/>
      <c r="B194" s="78"/>
      <c r="C194" s="80"/>
      <c r="D194" s="101"/>
      <c r="E194" s="101"/>
      <c r="F194" s="101"/>
      <c r="G194" s="101"/>
      <c r="H194" s="78"/>
      <c r="I194" s="78"/>
      <c r="J194" s="78"/>
      <c r="K194" s="78"/>
      <c r="L194" s="78"/>
      <c r="M194" s="78"/>
      <c r="N194" s="78"/>
      <c r="O194" s="78"/>
    </row>
    <row r="195" spans="1:17" ht="27.95" customHeight="1">
      <c r="A195" s="44" t="s">
        <v>103</v>
      </c>
      <c r="B195" s="40">
        <v>64</v>
      </c>
      <c r="C195" s="23">
        <v>70</v>
      </c>
      <c r="D195" s="23">
        <v>35</v>
      </c>
      <c r="E195" s="23">
        <v>41</v>
      </c>
      <c r="F195" s="23">
        <v>141</v>
      </c>
      <c r="G195" s="23">
        <v>205</v>
      </c>
      <c r="H195" s="39">
        <f>SUM(D195:G195)</f>
        <v>422</v>
      </c>
      <c r="I195" s="57">
        <f>D195*1</f>
        <v>35</v>
      </c>
      <c r="J195" s="57">
        <f>E195*2</f>
        <v>82</v>
      </c>
      <c r="K195" s="57">
        <f>F195*3</f>
        <v>423</v>
      </c>
      <c r="L195" s="57">
        <f>G195*4</f>
        <v>820</v>
      </c>
      <c r="M195" s="12">
        <f>SUM(I195:L195)</f>
        <v>1360</v>
      </c>
      <c r="N195" s="26">
        <f>M195/H195</f>
        <v>3.2227488151658767</v>
      </c>
      <c r="O195" s="29">
        <f>SQRT((((1-N195)^2)*D195+((2-N195)^2)*E195+((3-N195)^2)*F195+((4-N195)^2)*G195)/H195)</f>
        <v>0.93009403205813557</v>
      </c>
    </row>
    <row r="196" spans="1:17" ht="4.5" customHeight="1">
      <c r="A196" s="78"/>
      <c r="B196" s="78"/>
      <c r="C196" s="80"/>
      <c r="D196" s="101"/>
      <c r="E196" s="101"/>
      <c r="F196" s="101"/>
      <c r="G196" s="101"/>
      <c r="H196" s="78"/>
      <c r="I196" s="78"/>
      <c r="J196" s="78"/>
      <c r="K196" s="78"/>
      <c r="L196" s="78"/>
      <c r="M196" s="78"/>
      <c r="N196" s="78"/>
      <c r="O196" s="78"/>
    </row>
    <row r="197" spans="1:17" ht="29.1" customHeight="1">
      <c r="A197" s="44" t="s">
        <v>104</v>
      </c>
      <c r="B197" s="40">
        <v>83</v>
      </c>
      <c r="C197" s="23">
        <v>243</v>
      </c>
      <c r="D197" s="23">
        <v>66</v>
      </c>
      <c r="E197" s="23">
        <v>123</v>
      </c>
      <c r="F197" s="23">
        <v>409</v>
      </c>
      <c r="G197" s="23">
        <v>683</v>
      </c>
      <c r="H197" s="39">
        <f>SUM(D197:G197)</f>
        <v>1281</v>
      </c>
      <c r="I197" s="57">
        <f>D197*1</f>
        <v>66</v>
      </c>
      <c r="J197" s="57">
        <f>E197*2</f>
        <v>246</v>
      </c>
      <c r="K197" s="57">
        <f>F197*3</f>
        <v>1227</v>
      </c>
      <c r="L197" s="57">
        <f>G197*4</f>
        <v>2732</v>
      </c>
      <c r="M197" s="12">
        <f>SUM(I197:L197)</f>
        <v>4271</v>
      </c>
      <c r="N197" s="26">
        <f>M197/H197</f>
        <v>3.3341139734582357</v>
      </c>
      <c r="O197" s="29">
        <f>SQRT((((1-N197)^2)*D197+((2-N197)^2)*E197+((3-N197)^2)*F197+((4-N197)^2)*G197)/H197)</f>
        <v>0.85067783936431463</v>
      </c>
    </row>
    <row r="198" spans="1:17" ht="3.95" customHeight="1">
      <c r="A198" s="78"/>
      <c r="B198" s="78"/>
      <c r="C198" s="80"/>
      <c r="D198" s="101"/>
      <c r="E198" s="101"/>
      <c r="F198" s="101"/>
      <c r="G198" s="101"/>
      <c r="H198" s="78"/>
      <c r="I198" s="78"/>
      <c r="J198" s="78"/>
      <c r="K198" s="78"/>
      <c r="L198" s="78"/>
      <c r="M198" s="78"/>
      <c r="N198" s="78"/>
      <c r="O198" s="78"/>
    </row>
    <row r="199" spans="1:17" ht="27.95" customHeight="1">
      <c r="A199" s="44" t="s">
        <v>105</v>
      </c>
      <c r="B199" s="40">
        <v>98</v>
      </c>
      <c r="C199" s="23">
        <v>79</v>
      </c>
      <c r="D199" s="23">
        <v>24</v>
      </c>
      <c r="E199" s="23">
        <v>50</v>
      </c>
      <c r="F199" s="23">
        <v>207</v>
      </c>
      <c r="G199" s="23">
        <v>360</v>
      </c>
      <c r="H199" s="39">
        <f>SUM(D199:G199)</f>
        <v>641</v>
      </c>
      <c r="I199" s="57">
        <f>D199*1</f>
        <v>24</v>
      </c>
      <c r="J199" s="57">
        <f>E199*2</f>
        <v>100</v>
      </c>
      <c r="K199" s="57">
        <f>F199*3</f>
        <v>621</v>
      </c>
      <c r="L199" s="57">
        <f>G199*4</f>
        <v>1440</v>
      </c>
      <c r="M199" s="12">
        <f>SUM(I199:L199)</f>
        <v>2185</v>
      </c>
      <c r="N199" s="26">
        <f>M199/H199</f>
        <v>3.408736349453978</v>
      </c>
      <c r="O199" s="29">
        <f>SQRT((((1-N199)^2)*D199+((2-N199)^2)*E199+((3-N199)^2)*F199+((4-N199)^2)*G199)/H199)</f>
        <v>0.78887652538154662</v>
      </c>
    </row>
    <row r="200" spans="1:17" ht="3.95" customHeight="1">
      <c r="A200" s="78"/>
      <c r="B200" s="78"/>
      <c r="C200" s="80"/>
      <c r="D200" s="101"/>
      <c r="E200" s="101"/>
      <c r="F200" s="101"/>
      <c r="G200" s="101"/>
      <c r="H200" s="78"/>
      <c r="I200" s="78"/>
      <c r="J200" s="78"/>
      <c r="K200" s="78"/>
      <c r="L200" s="78"/>
      <c r="M200" s="78"/>
      <c r="N200" s="78"/>
      <c r="O200" s="78"/>
    </row>
    <row r="201" spans="1:17" ht="24" customHeight="1">
      <c r="A201" s="44" t="s">
        <v>106</v>
      </c>
      <c r="B201" s="20">
        <v>47</v>
      </c>
      <c r="C201" s="23">
        <v>48</v>
      </c>
      <c r="D201" s="23">
        <v>32</v>
      </c>
      <c r="E201" s="23">
        <v>69</v>
      </c>
      <c r="F201" s="23">
        <v>229</v>
      </c>
      <c r="G201" s="23">
        <v>282</v>
      </c>
      <c r="H201" s="39">
        <f>SUM(D201:G201)</f>
        <v>612</v>
      </c>
      <c r="I201" s="57">
        <f>D201*1</f>
        <v>32</v>
      </c>
      <c r="J201" s="57">
        <f>E201*2</f>
        <v>138</v>
      </c>
      <c r="K201" s="57">
        <f>F201*3</f>
        <v>687</v>
      </c>
      <c r="L201" s="57">
        <f>G201*4</f>
        <v>1128</v>
      </c>
      <c r="M201" s="12">
        <f>SUM(I201:L201)</f>
        <v>1985</v>
      </c>
      <c r="N201" s="26">
        <f>M201/H201</f>
        <v>3.2434640522875817</v>
      </c>
      <c r="O201" s="30">
        <f>SQRT((((1-N201)^2)*D201+((2-N201)^2)*E201+((3-N201)^2)*F201+((4-N201)^2)*G201)/H201)</f>
        <v>0.85053218269845687</v>
      </c>
    </row>
    <row r="202" spans="1:17">
      <c r="A202" s="22"/>
      <c r="D202" s="41"/>
      <c r="E202" s="41"/>
      <c r="F202" s="41"/>
      <c r="G202" s="41"/>
      <c r="N202" s="22"/>
      <c r="O202" s="22"/>
    </row>
    <row r="203" spans="1:17">
      <c r="A203" s="22"/>
      <c r="D203" s="41"/>
      <c r="E203" s="41"/>
      <c r="F203" s="41"/>
      <c r="G203" s="41"/>
      <c r="N203" s="22"/>
      <c r="O203" s="22"/>
    </row>
    <row r="204" spans="1:17" ht="14.25" customHeight="1">
      <c r="I204" s="60"/>
      <c r="J204" s="60"/>
      <c r="K204" s="60"/>
      <c r="L204" s="60"/>
      <c r="M204" s="60"/>
      <c r="N204" s="61"/>
      <c r="O204" s="62"/>
    </row>
    <row r="205" spans="1:17" hidden="1">
      <c r="I205" s="60"/>
      <c r="J205" s="60"/>
      <c r="K205" s="60"/>
      <c r="L205" s="60"/>
      <c r="M205" s="60"/>
      <c r="N205" s="61"/>
      <c r="O205" s="62"/>
    </row>
    <row r="206" spans="1:17" s="32" customFormat="1" ht="27" customHeight="1">
      <c r="A206" s="77" t="s">
        <v>16</v>
      </c>
      <c r="B206" s="77"/>
      <c r="C206" s="77"/>
      <c r="D206" s="77"/>
      <c r="E206" s="77"/>
      <c r="F206" s="77"/>
      <c r="G206" s="42"/>
      <c r="H206" s="17"/>
      <c r="I206" s="59"/>
      <c r="J206" s="60"/>
      <c r="K206" s="60"/>
      <c r="L206" s="60"/>
      <c r="M206" s="60"/>
      <c r="N206" s="59"/>
      <c r="O206" s="62"/>
      <c r="Q206" s="33"/>
    </row>
    <row r="207" spans="1:17" s="32" customFormat="1" ht="27" customHeight="1">
      <c r="A207" s="77"/>
      <c r="B207" s="77"/>
      <c r="C207" s="77"/>
      <c r="D207" s="77"/>
      <c r="E207" s="77"/>
      <c r="F207" s="77"/>
      <c r="G207" s="42"/>
      <c r="H207" s="17"/>
      <c r="I207" s="22"/>
      <c r="J207" s="22"/>
      <c r="K207" s="22"/>
      <c r="L207" s="22"/>
      <c r="M207" s="22"/>
      <c r="N207" s="27"/>
      <c r="O207" s="31"/>
      <c r="Q207" s="34"/>
    </row>
  </sheetData>
  <mergeCells count="1178">
    <mergeCell ref="XDW14:XEK14"/>
    <mergeCell ref="XEL14:XEZ14"/>
    <mergeCell ref="XFA14:XFD14"/>
    <mergeCell ref="WYR14:WZF14"/>
    <mergeCell ref="WZG14:WZU14"/>
    <mergeCell ref="WZV14:XAJ14"/>
    <mergeCell ref="XAK14:XAY14"/>
    <mergeCell ref="XAZ14:XBN14"/>
    <mergeCell ref="XBO14:XCC14"/>
    <mergeCell ref="XCD14:XCR14"/>
    <mergeCell ref="XCS14:XDG14"/>
    <mergeCell ref="XDH14:XDV14"/>
    <mergeCell ref="WTM14:WUA14"/>
    <mergeCell ref="WUB14:WUP14"/>
    <mergeCell ref="WUQ14:WVE14"/>
    <mergeCell ref="WVF14:WVT14"/>
    <mergeCell ref="WVU14:WWI14"/>
    <mergeCell ref="WWJ14:WWX14"/>
    <mergeCell ref="WWY14:WXM14"/>
    <mergeCell ref="WXN14:WYB14"/>
    <mergeCell ref="WYC14:WYQ14"/>
    <mergeCell ref="WOH14:WOV14"/>
    <mergeCell ref="WOW14:WPK14"/>
    <mergeCell ref="WPL14:WPZ14"/>
    <mergeCell ref="WQA14:WQO14"/>
    <mergeCell ref="WQP14:WRD14"/>
    <mergeCell ref="WRE14:WRS14"/>
    <mergeCell ref="WRT14:WSH14"/>
    <mergeCell ref="WSI14:WSW14"/>
    <mergeCell ref="WSX14:WTL14"/>
    <mergeCell ref="WJC14:WJQ14"/>
    <mergeCell ref="WJR14:WKF14"/>
    <mergeCell ref="WKG14:WKU14"/>
    <mergeCell ref="WKV14:WLJ14"/>
    <mergeCell ref="WLK14:WLY14"/>
    <mergeCell ref="WLZ14:WMN14"/>
    <mergeCell ref="WMO14:WNC14"/>
    <mergeCell ref="WND14:WNR14"/>
    <mergeCell ref="WNS14:WOG14"/>
    <mergeCell ref="WDX14:WEL14"/>
    <mergeCell ref="WEM14:WFA14"/>
    <mergeCell ref="WFB14:WFP14"/>
    <mergeCell ref="WFQ14:WGE14"/>
    <mergeCell ref="WGF14:WGT14"/>
    <mergeCell ref="WGU14:WHI14"/>
    <mergeCell ref="WHJ14:WHX14"/>
    <mergeCell ref="WHY14:WIM14"/>
    <mergeCell ref="WIN14:WJB14"/>
    <mergeCell ref="VYS14:VZG14"/>
    <mergeCell ref="VZH14:VZV14"/>
    <mergeCell ref="VZW14:WAK14"/>
    <mergeCell ref="WAL14:WAZ14"/>
    <mergeCell ref="WBA14:WBO14"/>
    <mergeCell ref="WBP14:WCD14"/>
    <mergeCell ref="WCE14:WCS14"/>
    <mergeCell ref="WCT14:WDH14"/>
    <mergeCell ref="WDI14:WDW14"/>
    <mergeCell ref="VTN14:VUB14"/>
    <mergeCell ref="VUC14:VUQ14"/>
    <mergeCell ref="VUR14:VVF14"/>
    <mergeCell ref="VVG14:VVU14"/>
    <mergeCell ref="VVV14:VWJ14"/>
    <mergeCell ref="VWK14:VWY14"/>
    <mergeCell ref="VWZ14:VXN14"/>
    <mergeCell ref="VXO14:VYC14"/>
    <mergeCell ref="VYD14:VYR14"/>
    <mergeCell ref="VOI14:VOW14"/>
    <mergeCell ref="VOX14:VPL14"/>
    <mergeCell ref="VPM14:VQA14"/>
    <mergeCell ref="VQB14:VQP14"/>
    <mergeCell ref="VQQ14:VRE14"/>
    <mergeCell ref="VRF14:VRT14"/>
    <mergeCell ref="VRU14:VSI14"/>
    <mergeCell ref="VSJ14:VSX14"/>
    <mergeCell ref="VSY14:VTM14"/>
    <mergeCell ref="VJD14:VJR14"/>
    <mergeCell ref="VJS14:VKG14"/>
    <mergeCell ref="VKH14:VKV14"/>
    <mergeCell ref="VKW14:VLK14"/>
    <mergeCell ref="VLL14:VLZ14"/>
    <mergeCell ref="VMA14:VMO14"/>
    <mergeCell ref="VMP14:VND14"/>
    <mergeCell ref="VNE14:VNS14"/>
    <mergeCell ref="VNT14:VOH14"/>
    <mergeCell ref="VDY14:VEM14"/>
    <mergeCell ref="VEN14:VFB14"/>
    <mergeCell ref="VFC14:VFQ14"/>
    <mergeCell ref="VFR14:VGF14"/>
    <mergeCell ref="VGG14:VGU14"/>
    <mergeCell ref="VGV14:VHJ14"/>
    <mergeCell ref="VHK14:VHY14"/>
    <mergeCell ref="VHZ14:VIN14"/>
    <mergeCell ref="VIO14:VJC14"/>
    <mergeCell ref="UYT14:UZH14"/>
    <mergeCell ref="UZI14:UZW14"/>
    <mergeCell ref="UZX14:VAL14"/>
    <mergeCell ref="VAM14:VBA14"/>
    <mergeCell ref="VBB14:VBP14"/>
    <mergeCell ref="VBQ14:VCE14"/>
    <mergeCell ref="VCF14:VCT14"/>
    <mergeCell ref="VCU14:VDI14"/>
    <mergeCell ref="VDJ14:VDX14"/>
    <mergeCell ref="UTO14:UUC14"/>
    <mergeCell ref="UUD14:UUR14"/>
    <mergeCell ref="UUS14:UVG14"/>
    <mergeCell ref="UVH14:UVV14"/>
    <mergeCell ref="UVW14:UWK14"/>
    <mergeCell ref="UWL14:UWZ14"/>
    <mergeCell ref="UXA14:UXO14"/>
    <mergeCell ref="UXP14:UYD14"/>
    <mergeCell ref="UYE14:UYS14"/>
    <mergeCell ref="UOJ14:UOX14"/>
    <mergeCell ref="UOY14:UPM14"/>
    <mergeCell ref="UPN14:UQB14"/>
    <mergeCell ref="UQC14:UQQ14"/>
    <mergeCell ref="UQR14:URF14"/>
    <mergeCell ref="URG14:URU14"/>
    <mergeCell ref="URV14:USJ14"/>
    <mergeCell ref="USK14:USY14"/>
    <mergeCell ref="USZ14:UTN14"/>
    <mergeCell ref="UJE14:UJS14"/>
    <mergeCell ref="UJT14:UKH14"/>
    <mergeCell ref="UKI14:UKW14"/>
    <mergeCell ref="UKX14:ULL14"/>
    <mergeCell ref="ULM14:UMA14"/>
    <mergeCell ref="UMB14:UMP14"/>
    <mergeCell ref="UMQ14:UNE14"/>
    <mergeCell ref="UNF14:UNT14"/>
    <mergeCell ref="UNU14:UOI14"/>
    <mergeCell ref="UDZ14:UEN14"/>
    <mergeCell ref="UEO14:UFC14"/>
    <mergeCell ref="UFD14:UFR14"/>
    <mergeCell ref="UFS14:UGG14"/>
    <mergeCell ref="UGH14:UGV14"/>
    <mergeCell ref="UGW14:UHK14"/>
    <mergeCell ref="UHL14:UHZ14"/>
    <mergeCell ref="UIA14:UIO14"/>
    <mergeCell ref="UIP14:UJD14"/>
    <mergeCell ref="TYU14:TZI14"/>
    <mergeCell ref="TZJ14:TZX14"/>
    <mergeCell ref="TZY14:UAM14"/>
    <mergeCell ref="UAN14:UBB14"/>
    <mergeCell ref="UBC14:UBQ14"/>
    <mergeCell ref="UBR14:UCF14"/>
    <mergeCell ref="UCG14:UCU14"/>
    <mergeCell ref="UCV14:UDJ14"/>
    <mergeCell ref="UDK14:UDY14"/>
    <mergeCell ref="TTP14:TUD14"/>
    <mergeCell ref="TUE14:TUS14"/>
    <mergeCell ref="TUT14:TVH14"/>
    <mergeCell ref="TVI14:TVW14"/>
    <mergeCell ref="TVX14:TWL14"/>
    <mergeCell ref="TWM14:TXA14"/>
    <mergeCell ref="TXB14:TXP14"/>
    <mergeCell ref="TXQ14:TYE14"/>
    <mergeCell ref="TYF14:TYT14"/>
    <mergeCell ref="TOK14:TOY14"/>
    <mergeCell ref="TOZ14:TPN14"/>
    <mergeCell ref="TPO14:TQC14"/>
    <mergeCell ref="TQD14:TQR14"/>
    <mergeCell ref="TQS14:TRG14"/>
    <mergeCell ref="TRH14:TRV14"/>
    <mergeCell ref="TRW14:TSK14"/>
    <mergeCell ref="TSL14:TSZ14"/>
    <mergeCell ref="TTA14:TTO14"/>
    <mergeCell ref="TJF14:TJT14"/>
    <mergeCell ref="TJU14:TKI14"/>
    <mergeCell ref="TKJ14:TKX14"/>
    <mergeCell ref="TKY14:TLM14"/>
    <mergeCell ref="TLN14:TMB14"/>
    <mergeCell ref="TMC14:TMQ14"/>
    <mergeCell ref="TMR14:TNF14"/>
    <mergeCell ref="TNG14:TNU14"/>
    <mergeCell ref="TNV14:TOJ14"/>
    <mergeCell ref="TEA14:TEO14"/>
    <mergeCell ref="TEP14:TFD14"/>
    <mergeCell ref="TFE14:TFS14"/>
    <mergeCell ref="TFT14:TGH14"/>
    <mergeCell ref="TGI14:TGW14"/>
    <mergeCell ref="TGX14:THL14"/>
    <mergeCell ref="THM14:TIA14"/>
    <mergeCell ref="TIB14:TIP14"/>
    <mergeCell ref="TIQ14:TJE14"/>
    <mergeCell ref="SYV14:SZJ14"/>
    <mergeCell ref="SZK14:SZY14"/>
    <mergeCell ref="SZZ14:TAN14"/>
    <mergeCell ref="TAO14:TBC14"/>
    <mergeCell ref="TBD14:TBR14"/>
    <mergeCell ref="TBS14:TCG14"/>
    <mergeCell ref="TCH14:TCV14"/>
    <mergeCell ref="TCW14:TDK14"/>
    <mergeCell ref="TDL14:TDZ14"/>
    <mergeCell ref="STQ14:SUE14"/>
    <mergeCell ref="SUF14:SUT14"/>
    <mergeCell ref="SUU14:SVI14"/>
    <mergeCell ref="SVJ14:SVX14"/>
    <mergeCell ref="SVY14:SWM14"/>
    <mergeCell ref="SWN14:SXB14"/>
    <mergeCell ref="SXC14:SXQ14"/>
    <mergeCell ref="SXR14:SYF14"/>
    <mergeCell ref="SYG14:SYU14"/>
    <mergeCell ref="SOL14:SOZ14"/>
    <mergeCell ref="SPA14:SPO14"/>
    <mergeCell ref="SPP14:SQD14"/>
    <mergeCell ref="SQE14:SQS14"/>
    <mergeCell ref="SQT14:SRH14"/>
    <mergeCell ref="SRI14:SRW14"/>
    <mergeCell ref="SRX14:SSL14"/>
    <mergeCell ref="SSM14:STA14"/>
    <mergeCell ref="STB14:STP14"/>
    <mergeCell ref="SJG14:SJU14"/>
    <mergeCell ref="SJV14:SKJ14"/>
    <mergeCell ref="SKK14:SKY14"/>
    <mergeCell ref="SKZ14:SLN14"/>
    <mergeCell ref="SLO14:SMC14"/>
    <mergeCell ref="SMD14:SMR14"/>
    <mergeCell ref="SMS14:SNG14"/>
    <mergeCell ref="SNH14:SNV14"/>
    <mergeCell ref="SNW14:SOK14"/>
    <mergeCell ref="SEB14:SEP14"/>
    <mergeCell ref="SEQ14:SFE14"/>
    <mergeCell ref="SFF14:SFT14"/>
    <mergeCell ref="SFU14:SGI14"/>
    <mergeCell ref="SGJ14:SGX14"/>
    <mergeCell ref="SGY14:SHM14"/>
    <mergeCell ref="SHN14:SIB14"/>
    <mergeCell ref="SIC14:SIQ14"/>
    <mergeCell ref="SIR14:SJF14"/>
    <mergeCell ref="RYW14:RZK14"/>
    <mergeCell ref="RZL14:RZZ14"/>
    <mergeCell ref="SAA14:SAO14"/>
    <mergeCell ref="SAP14:SBD14"/>
    <mergeCell ref="SBE14:SBS14"/>
    <mergeCell ref="SBT14:SCH14"/>
    <mergeCell ref="SCI14:SCW14"/>
    <mergeCell ref="SCX14:SDL14"/>
    <mergeCell ref="SDM14:SEA14"/>
    <mergeCell ref="RTR14:RUF14"/>
    <mergeCell ref="RUG14:RUU14"/>
    <mergeCell ref="RUV14:RVJ14"/>
    <mergeCell ref="RVK14:RVY14"/>
    <mergeCell ref="RVZ14:RWN14"/>
    <mergeCell ref="RWO14:RXC14"/>
    <mergeCell ref="RXD14:RXR14"/>
    <mergeCell ref="RXS14:RYG14"/>
    <mergeCell ref="RYH14:RYV14"/>
    <mergeCell ref="ROM14:RPA14"/>
    <mergeCell ref="RPB14:RPP14"/>
    <mergeCell ref="RPQ14:RQE14"/>
    <mergeCell ref="RQF14:RQT14"/>
    <mergeCell ref="RQU14:RRI14"/>
    <mergeCell ref="RRJ14:RRX14"/>
    <mergeCell ref="RRY14:RSM14"/>
    <mergeCell ref="RSN14:RTB14"/>
    <mergeCell ref="RTC14:RTQ14"/>
    <mergeCell ref="RJH14:RJV14"/>
    <mergeCell ref="RJW14:RKK14"/>
    <mergeCell ref="RKL14:RKZ14"/>
    <mergeCell ref="RLA14:RLO14"/>
    <mergeCell ref="RLP14:RMD14"/>
    <mergeCell ref="RME14:RMS14"/>
    <mergeCell ref="RMT14:RNH14"/>
    <mergeCell ref="RNI14:RNW14"/>
    <mergeCell ref="RNX14:ROL14"/>
    <mergeCell ref="REC14:REQ14"/>
    <mergeCell ref="RER14:RFF14"/>
    <mergeCell ref="RFG14:RFU14"/>
    <mergeCell ref="RFV14:RGJ14"/>
    <mergeCell ref="RGK14:RGY14"/>
    <mergeCell ref="RGZ14:RHN14"/>
    <mergeCell ref="RHO14:RIC14"/>
    <mergeCell ref="RID14:RIR14"/>
    <mergeCell ref="RIS14:RJG14"/>
    <mergeCell ref="QYX14:QZL14"/>
    <mergeCell ref="QZM14:RAA14"/>
    <mergeCell ref="RAB14:RAP14"/>
    <mergeCell ref="RAQ14:RBE14"/>
    <mergeCell ref="RBF14:RBT14"/>
    <mergeCell ref="RBU14:RCI14"/>
    <mergeCell ref="RCJ14:RCX14"/>
    <mergeCell ref="RCY14:RDM14"/>
    <mergeCell ref="RDN14:REB14"/>
    <mergeCell ref="QTS14:QUG14"/>
    <mergeCell ref="QUH14:QUV14"/>
    <mergeCell ref="QUW14:QVK14"/>
    <mergeCell ref="QVL14:QVZ14"/>
    <mergeCell ref="QWA14:QWO14"/>
    <mergeCell ref="QWP14:QXD14"/>
    <mergeCell ref="QXE14:QXS14"/>
    <mergeCell ref="QXT14:QYH14"/>
    <mergeCell ref="QYI14:QYW14"/>
    <mergeCell ref="QON14:QPB14"/>
    <mergeCell ref="QPC14:QPQ14"/>
    <mergeCell ref="QPR14:QQF14"/>
    <mergeCell ref="QQG14:QQU14"/>
    <mergeCell ref="QQV14:QRJ14"/>
    <mergeCell ref="QRK14:QRY14"/>
    <mergeCell ref="QRZ14:QSN14"/>
    <mergeCell ref="QSO14:QTC14"/>
    <mergeCell ref="QTD14:QTR14"/>
    <mergeCell ref="QJI14:QJW14"/>
    <mergeCell ref="QJX14:QKL14"/>
    <mergeCell ref="QKM14:QLA14"/>
    <mergeCell ref="QLB14:QLP14"/>
    <mergeCell ref="QLQ14:QME14"/>
    <mergeCell ref="QMF14:QMT14"/>
    <mergeCell ref="QMU14:QNI14"/>
    <mergeCell ref="QNJ14:QNX14"/>
    <mergeCell ref="QNY14:QOM14"/>
    <mergeCell ref="QED14:QER14"/>
    <mergeCell ref="QES14:QFG14"/>
    <mergeCell ref="QFH14:QFV14"/>
    <mergeCell ref="QFW14:QGK14"/>
    <mergeCell ref="QGL14:QGZ14"/>
    <mergeCell ref="QHA14:QHO14"/>
    <mergeCell ref="QHP14:QID14"/>
    <mergeCell ref="QIE14:QIS14"/>
    <mergeCell ref="QIT14:QJH14"/>
    <mergeCell ref="PYY14:PZM14"/>
    <mergeCell ref="PZN14:QAB14"/>
    <mergeCell ref="QAC14:QAQ14"/>
    <mergeCell ref="QAR14:QBF14"/>
    <mergeCell ref="QBG14:QBU14"/>
    <mergeCell ref="QBV14:QCJ14"/>
    <mergeCell ref="QCK14:QCY14"/>
    <mergeCell ref="QCZ14:QDN14"/>
    <mergeCell ref="QDO14:QEC14"/>
    <mergeCell ref="PTT14:PUH14"/>
    <mergeCell ref="PUI14:PUW14"/>
    <mergeCell ref="PUX14:PVL14"/>
    <mergeCell ref="PVM14:PWA14"/>
    <mergeCell ref="PWB14:PWP14"/>
    <mergeCell ref="PWQ14:PXE14"/>
    <mergeCell ref="PXF14:PXT14"/>
    <mergeCell ref="PXU14:PYI14"/>
    <mergeCell ref="PYJ14:PYX14"/>
    <mergeCell ref="POO14:PPC14"/>
    <mergeCell ref="PPD14:PPR14"/>
    <mergeCell ref="PPS14:PQG14"/>
    <mergeCell ref="PQH14:PQV14"/>
    <mergeCell ref="PQW14:PRK14"/>
    <mergeCell ref="PRL14:PRZ14"/>
    <mergeCell ref="PSA14:PSO14"/>
    <mergeCell ref="PSP14:PTD14"/>
    <mergeCell ref="PTE14:PTS14"/>
    <mergeCell ref="PJJ14:PJX14"/>
    <mergeCell ref="PJY14:PKM14"/>
    <mergeCell ref="PKN14:PLB14"/>
    <mergeCell ref="PLC14:PLQ14"/>
    <mergeCell ref="PLR14:PMF14"/>
    <mergeCell ref="PMG14:PMU14"/>
    <mergeCell ref="PMV14:PNJ14"/>
    <mergeCell ref="PNK14:PNY14"/>
    <mergeCell ref="PNZ14:PON14"/>
    <mergeCell ref="PEE14:PES14"/>
    <mergeCell ref="PET14:PFH14"/>
    <mergeCell ref="PFI14:PFW14"/>
    <mergeCell ref="PFX14:PGL14"/>
    <mergeCell ref="PGM14:PHA14"/>
    <mergeCell ref="PHB14:PHP14"/>
    <mergeCell ref="PHQ14:PIE14"/>
    <mergeCell ref="PIF14:PIT14"/>
    <mergeCell ref="PIU14:PJI14"/>
    <mergeCell ref="OYZ14:OZN14"/>
    <mergeCell ref="OZO14:PAC14"/>
    <mergeCell ref="PAD14:PAR14"/>
    <mergeCell ref="PAS14:PBG14"/>
    <mergeCell ref="PBH14:PBV14"/>
    <mergeCell ref="PBW14:PCK14"/>
    <mergeCell ref="PCL14:PCZ14"/>
    <mergeCell ref="PDA14:PDO14"/>
    <mergeCell ref="PDP14:PED14"/>
    <mergeCell ref="OTU14:OUI14"/>
    <mergeCell ref="OUJ14:OUX14"/>
    <mergeCell ref="OUY14:OVM14"/>
    <mergeCell ref="OVN14:OWB14"/>
    <mergeCell ref="OWC14:OWQ14"/>
    <mergeCell ref="OWR14:OXF14"/>
    <mergeCell ref="OXG14:OXU14"/>
    <mergeCell ref="OXV14:OYJ14"/>
    <mergeCell ref="OYK14:OYY14"/>
    <mergeCell ref="OOP14:OPD14"/>
    <mergeCell ref="OPE14:OPS14"/>
    <mergeCell ref="OPT14:OQH14"/>
    <mergeCell ref="OQI14:OQW14"/>
    <mergeCell ref="OQX14:ORL14"/>
    <mergeCell ref="ORM14:OSA14"/>
    <mergeCell ref="OSB14:OSP14"/>
    <mergeCell ref="OSQ14:OTE14"/>
    <mergeCell ref="OTF14:OTT14"/>
    <mergeCell ref="OJK14:OJY14"/>
    <mergeCell ref="OJZ14:OKN14"/>
    <mergeCell ref="OKO14:OLC14"/>
    <mergeCell ref="OLD14:OLR14"/>
    <mergeCell ref="OLS14:OMG14"/>
    <mergeCell ref="OMH14:OMV14"/>
    <mergeCell ref="OMW14:ONK14"/>
    <mergeCell ref="ONL14:ONZ14"/>
    <mergeCell ref="OOA14:OOO14"/>
    <mergeCell ref="OEF14:OET14"/>
    <mergeCell ref="OEU14:OFI14"/>
    <mergeCell ref="OFJ14:OFX14"/>
    <mergeCell ref="OFY14:OGM14"/>
    <mergeCell ref="OGN14:OHB14"/>
    <mergeCell ref="OHC14:OHQ14"/>
    <mergeCell ref="OHR14:OIF14"/>
    <mergeCell ref="OIG14:OIU14"/>
    <mergeCell ref="OIV14:OJJ14"/>
    <mergeCell ref="NZA14:NZO14"/>
    <mergeCell ref="NZP14:OAD14"/>
    <mergeCell ref="OAE14:OAS14"/>
    <mergeCell ref="OAT14:OBH14"/>
    <mergeCell ref="OBI14:OBW14"/>
    <mergeCell ref="OBX14:OCL14"/>
    <mergeCell ref="OCM14:ODA14"/>
    <mergeCell ref="ODB14:ODP14"/>
    <mergeCell ref="ODQ14:OEE14"/>
    <mergeCell ref="NTV14:NUJ14"/>
    <mergeCell ref="NUK14:NUY14"/>
    <mergeCell ref="NUZ14:NVN14"/>
    <mergeCell ref="NVO14:NWC14"/>
    <mergeCell ref="NWD14:NWR14"/>
    <mergeCell ref="NWS14:NXG14"/>
    <mergeCell ref="NXH14:NXV14"/>
    <mergeCell ref="NXW14:NYK14"/>
    <mergeCell ref="NYL14:NYZ14"/>
    <mergeCell ref="NOQ14:NPE14"/>
    <mergeCell ref="NPF14:NPT14"/>
    <mergeCell ref="NPU14:NQI14"/>
    <mergeCell ref="NQJ14:NQX14"/>
    <mergeCell ref="NQY14:NRM14"/>
    <mergeCell ref="NRN14:NSB14"/>
    <mergeCell ref="NSC14:NSQ14"/>
    <mergeCell ref="NSR14:NTF14"/>
    <mergeCell ref="NTG14:NTU14"/>
    <mergeCell ref="NJL14:NJZ14"/>
    <mergeCell ref="NKA14:NKO14"/>
    <mergeCell ref="NKP14:NLD14"/>
    <mergeCell ref="NLE14:NLS14"/>
    <mergeCell ref="NLT14:NMH14"/>
    <mergeCell ref="NMI14:NMW14"/>
    <mergeCell ref="NMX14:NNL14"/>
    <mergeCell ref="NNM14:NOA14"/>
    <mergeCell ref="NOB14:NOP14"/>
    <mergeCell ref="NEG14:NEU14"/>
    <mergeCell ref="NEV14:NFJ14"/>
    <mergeCell ref="NFK14:NFY14"/>
    <mergeCell ref="NFZ14:NGN14"/>
    <mergeCell ref="NGO14:NHC14"/>
    <mergeCell ref="NHD14:NHR14"/>
    <mergeCell ref="NHS14:NIG14"/>
    <mergeCell ref="NIH14:NIV14"/>
    <mergeCell ref="NIW14:NJK14"/>
    <mergeCell ref="MZB14:MZP14"/>
    <mergeCell ref="MZQ14:NAE14"/>
    <mergeCell ref="NAF14:NAT14"/>
    <mergeCell ref="NAU14:NBI14"/>
    <mergeCell ref="NBJ14:NBX14"/>
    <mergeCell ref="NBY14:NCM14"/>
    <mergeCell ref="NCN14:NDB14"/>
    <mergeCell ref="NDC14:NDQ14"/>
    <mergeCell ref="NDR14:NEF14"/>
    <mergeCell ref="MTW14:MUK14"/>
    <mergeCell ref="MUL14:MUZ14"/>
    <mergeCell ref="MVA14:MVO14"/>
    <mergeCell ref="MVP14:MWD14"/>
    <mergeCell ref="MWE14:MWS14"/>
    <mergeCell ref="MWT14:MXH14"/>
    <mergeCell ref="MXI14:MXW14"/>
    <mergeCell ref="MXX14:MYL14"/>
    <mergeCell ref="MYM14:MZA14"/>
    <mergeCell ref="MOR14:MPF14"/>
    <mergeCell ref="MPG14:MPU14"/>
    <mergeCell ref="MPV14:MQJ14"/>
    <mergeCell ref="MQK14:MQY14"/>
    <mergeCell ref="MQZ14:MRN14"/>
    <mergeCell ref="MRO14:MSC14"/>
    <mergeCell ref="MSD14:MSR14"/>
    <mergeCell ref="MSS14:MTG14"/>
    <mergeCell ref="MTH14:MTV14"/>
    <mergeCell ref="MJM14:MKA14"/>
    <mergeCell ref="MKB14:MKP14"/>
    <mergeCell ref="MKQ14:MLE14"/>
    <mergeCell ref="MLF14:MLT14"/>
    <mergeCell ref="MLU14:MMI14"/>
    <mergeCell ref="MMJ14:MMX14"/>
    <mergeCell ref="MMY14:MNM14"/>
    <mergeCell ref="MNN14:MOB14"/>
    <mergeCell ref="MOC14:MOQ14"/>
    <mergeCell ref="MEH14:MEV14"/>
    <mergeCell ref="MEW14:MFK14"/>
    <mergeCell ref="MFL14:MFZ14"/>
    <mergeCell ref="MGA14:MGO14"/>
    <mergeCell ref="MGP14:MHD14"/>
    <mergeCell ref="MHE14:MHS14"/>
    <mergeCell ref="MHT14:MIH14"/>
    <mergeCell ref="MII14:MIW14"/>
    <mergeCell ref="MIX14:MJL14"/>
    <mergeCell ref="LZC14:LZQ14"/>
    <mergeCell ref="LZR14:MAF14"/>
    <mergeCell ref="MAG14:MAU14"/>
    <mergeCell ref="MAV14:MBJ14"/>
    <mergeCell ref="MBK14:MBY14"/>
    <mergeCell ref="MBZ14:MCN14"/>
    <mergeCell ref="MCO14:MDC14"/>
    <mergeCell ref="MDD14:MDR14"/>
    <mergeCell ref="MDS14:MEG14"/>
    <mergeCell ref="LTX14:LUL14"/>
    <mergeCell ref="LUM14:LVA14"/>
    <mergeCell ref="LVB14:LVP14"/>
    <mergeCell ref="LVQ14:LWE14"/>
    <mergeCell ref="LWF14:LWT14"/>
    <mergeCell ref="LWU14:LXI14"/>
    <mergeCell ref="LXJ14:LXX14"/>
    <mergeCell ref="LXY14:LYM14"/>
    <mergeCell ref="LYN14:LZB14"/>
    <mergeCell ref="LOS14:LPG14"/>
    <mergeCell ref="LPH14:LPV14"/>
    <mergeCell ref="LPW14:LQK14"/>
    <mergeCell ref="LQL14:LQZ14"/>
    <mergeCell ref="LRA14:LRO14"/>
    <mergeCell ref="LRP14:LSD14"/>
    <mergeCell ref="LSE14:LSS14"/>
    <mergeCell ref="LST14:LTH14"/>
    <mergeCell ref="LTI14:LTW14"/>
    <mergeCell ref="LJN14:LKB14"/>
    <mergeCell ref="LKC14:LKQ14"/>
    <mergeCell ref="LKR14:LLF14"/>
    <mergeCell ref="LLG14:LLU14"/>
    <mergeCell ref="LLV14:LMJ14"/>
    <mergeCell ref="LMK14:LMY14"/>
    <mergeCell ref="LMZ14:LNN14"/>
    <mergeCell ref="LNO14:LOC14"/>
    <mergeCell ref="LOD14:LOR14"/>
    <mergeCell ref="LEI14:LEW14"/>
    <mergeCell ref="LEX14:LFL14"/>
    <mergeCell ref="LFM14:LGA14"/>
    <mergeCell ref="LGB14:LGP14"/>
    <mergeCell ref="LGQ14:LHE14"/>
    <mergeCell ref="LHF14:LHT14"/>
    <mergeCell ref="LHU14:LII14"/>
    <mergeCell ref="LIJ14:LIX14"/>
    <mergeCell ref="LIY14:LJM14"/>
    <mergeCell ref="KZD14:KZR14"/>
    <mergeCell ref="KZS14:LAG14"/>
    <mergeCell ref="LAH14:LAV14"/>
    <mergeCell ref="LAW14:LBK14"/>
    <mergeCell ref="LBL14:LBZ14"/>
    <mergeCell ref="LCA14:LCO14"/>
    <mergeCell ref="LCP14:LDD14"/>
    <mergeCell ref="LDE14:LDS14"/>
    <mergeCell ref="LDT14:LEH14"/>
    <mergeCell ref="KTY14:KUM14"/>
    <mergeCell ref="KUN14:KVB14"/>
    <mergeCell ref="KVC14:KVQ14"/>
    <mergeCell ref="KVR14:KWF14"/>
    <mergeCell ref="KWG14:KWU14"/>
    <mergeCell ref="KWV14:KXJ14"/>
    <mergeCell ref="KXK14:KXY14"/>
    <mergeCell ref="KXZ14:KYN14"/>
    <mergeCell ref="KYO14:KZC14"/>
    <mergeCell ref="KOT14:KPH14"/>
    <mergeCell ref="KPI14:KPW14"/>
    <mergeCell ref="KPX14:KQL14"/>
    <mergeCell ref="KQM14:KRA14"/>
    <mergeCell ref="KRB14:KRP14"/>
    <mergeCell ref="KRQ14:KSE14"/>
    <mergeCell ref="KSF14:KST14"/>
    <mergeCell ref="KSU14:KTI14"/>
    <mergeCell ref="KTJ14:KTX14"/>
    <mergeCell ref="KJO14:KKC14"/>
    <mergeCell ref="KKD14:KKR14"/>
    <mergeCell ref="KKS14:KLG14"/>
    <mergeCell ref="KLH14:KLV14"/>
    <mergeCell ref="KLW14:KMK14"/>
    <mergeCell ref="KML14:KMZ14"/>
    <mergeCell ref="KNA14:KNO14"/>
    <mergeCell ref="KNP14:KOD14"/>
    <mergeCell ref="KOE14:KOS14"/>
    <mergeCell ref="KEJ14:KEX14"/>
    <mergeCell ref="KEY14:KFM14"/>
    <mergeCell ref="KFN14:KGB14"/>
    <mergeCell ref="KGC14:KGQ14"/>
    <mergeCell ref="KGR14:KHF14"/>
    <mergeCell ref="KHG14:KHU14"/>
    <mergeCell ref="KHV14:KIJ14"/>
    <mergeCell ref="KIK14:KIY14"/>
    <mergeCell ref="KIZ14:KJN14"/>
    <mergeCell ref="JZE14:JZS14"/>
    <mergeCell ref="JZT14:KAH14"/>
    <mergeCell ref="KAI14:KAW14"/>
    <mergeCell ref="KAX14:KBL14"/>
    <mergeCell ref="KBM14:KCA14"/>
    <mergeCell ref="KCB14:KCP14"/>
    <mergeCell ref="KCQ14:KDE14"/>
    <mergeCell ref="KDF14:KDT14"/>
    <mergeCell ref="KDU14:KEI14"/>
    <mergeCell ref="JTZ14:JUN14"/>
    <mergeCell ref="JUO14:JVC14"/>
    <mergeCell ref="JVD14:JVR14"/>
    <mergeCell ref="JVS14:JWG14"/>
    <mergeCell ref="JWH14:JWV14"/>
    <mergeCell ref="JWW14:JXK14"/>
    <mergeCell ref="JXL14:JXZ14"/>
    <mergeCell ref="JYA14:JYO14"/>
    <mergeCell ref="JYP14:JZD14"/>
    <mergeCell ref="JOU14:JPI14"/>
    <mergeCell ref="JPJ14:JPX14"/>
    <mergeCell ref="JPY14:JQM14"/>
    <mergeCell ref="JQN14:JRB14"/>
    <mergeCell ref="JRC14:JRQ14"/>
    <mergeCell ref="JRR14:JSF14"/>
    <mergeCell ref="JSG14:JSU14"/>
    <mergeCell ref="JSV14:JTJ14"/>
    <mergeCell ref="JTK14:JTY14"/>
    <mergeCell ref="JJP14:JKD14"/>
    <mergeCell ref="JKE14:JKS14"/>
    <mergeCell ref="JKT14:JLH14"/>
    <mergeCell ref="JLI14:JLW14"/>
    <mergeCell ref="JLX14:JML14"/>
    <mergeCell ref="JMM14:JNA14"/>
    <mergeCell ref="JNB14:JNP14"/>
    <mergeCell ref="JNQ14:JOE14"/>
    <mergeCell ref="JOF14:JOT14"/>
    <mergeCell ref="JEK14:JEY14"/>
    <mergeCell ref="JEZ14:JFN14"/>
    <mergeCell ref="JFO14:JGC14"/>
    <mergeCell ref="JGD14:JGR14"/>
    <mergeCell ref="JGS14:JHG14"/>
    <mergeCell ref="JHH14:JHV14"/>
    <mergeCell ref="JHW14:JIK14"/>
    <mergeCell ref="JIL14:JIZ14"/>
    <mergeCell ref="JJA14:JJO14"/>
    <mergeCell ref="IZF14:IZT14"/>
    <mergeCell ref="IZU14:JAI14"/>
    <mergeCell ref="JAJ14:JAX14"/>
    <mergeCell ref="JAY14:JBM14"/>
    <mergeCell ref="JBN14:JCB14"/>
    <mergeCell ref="JCC14:JCQ14"/>
    <mergeCell ref="JCR14:JDF14"/>
    <mergeCell ref="JDG14:JDU14"/>
    <mergeCell ref="JDV14:JEJ14"/>
    <mergeCell ref="IUA14:IUO14"/>
    <mergeCell ref="IUP14:IVD14"/>
    <mergeCell ref="IVE14:IVS14"/>
    <mergeCell ref="IVT14:IWH14"/>
    <mergeCell ref="IWI14:IWW14"/>
    <mergeCell ref="IWX14:IXL14"/>
    <mergeCell ref="IXM14:IYA14"/>
    <mergeCell ref="IYB14:IYP14"/>
    <mergeCell ref="IYQ14:IZE14"/>
    <mergeCell ref="IOV14:IPJ14"/>
    <mergeCell ref="IPK14:IPY14"/>
    <mergeCell ref="IPZ14:IQN14"/>
    <mergeCell ref="IQO14:IRC14"/>
    <mergeCell ref="IRD14:IRR14"/>
    <mergeCell ref="IRS14:ISG14"/>
    <mergeCell ref="ISH14:ISV14"/>
    <mergeCell ref="ISW14:ITK14"/>
    <mergeCell ref="ITL14:ITZ14"/>
    <mergeCell ref="IJQ14:IKE14"/>
    <mergeCell ref="IKF14:IKT14"/>
    <mergeCell ref="IKU14:ILI14"/>
    <mergeCell ref="ILJ14:ILX14"/>
    <mergeCell ref="ILY14:IMM14"/>
    <mergeCell ref="IMN14:INB14"/>
    <mergeCell ref="INC14:INQ14"/>
    <mergeCell ref="INR14:IOF14"/>
    <mergeCell ref="IOG14:IOU14"/>
    <mergeCell ref="IEL14:IEZ14"/>
    <mergeCell ref="IFA14:IFO14"/>
    <mergeCell ref="IFP14:IGD14"/>
    <mergeCell ref="IGE14:IGS14"/>
    <mergeCell ref="IGT14:IHH14"/>
    <mergeCell ref="IHI14:IHW14"/>
    <mergeCell ref="IHX14:IIL14"/>
    <mergeCell ref="IIM14:IJA14"/>
    <mergeCell ref="IJB14:IJP14"/>
    <mergeCell ref="HZG14:HZU14"/>
    <mergeCell ref="HZV14:IAJ14"/>
    <mergeCell ref="IAK14:IAY14"/>
    <mergeCell ref="IAZ14:IBN14"/>
    <mergeCell ref="IBO14:ICC14"/>
    <mergeCell ref="ICD14:ICR14"/>
    <mergeCell ref="ICS14:IDG14"/>
    <mergeCell ref="IDH14:IDV14"/>
    <mergeCell ref="IDW14:IEK14"/>
    <mergeCell ref="HUB14:HUP14"/>
    <mergeCell ref="HUQ14:HVE14"/>
    <mergeCell ref="HVF14:HVT14"/>
    <mergeCell ref="HVU14:HWI14"/>
    <mergeCell ref="HWJ14:HWX14"/>
    <mergeCell ref="HWY14:HXM14"/>
    <mergeCell ref="HXN14:HYB14"/>
    <mergeCell ref="HYC14:HYQ14"/>
    <mergeCell ref="HYR14:HZF14"/>
    <mergeCell ref="HOW14:HPK14"/>
    <mergeCell ref="HPL14:HPZ14"/>
    <mergeCell ref="HQA14:HQO14"/>
    <mergeCell ref="HQP14:HRD14"/>
    <mergeCell ref="HRE14:HRS14"/>
    <mergeCell ref="HRT14:HSH14"/>
    <mergeCell ref="HSI14:HSW14"/>
    <mergeCell ref="HSX14:HTL14"/>
    <mergeCell ref="HTM14:HUA14"/>
    <mergeCell ref="HJR14:HKF14"/>
    <mergeCell ref="HKG14:HKU14"/>
    <mergeCell ref="HKV14:HLJ14"/>
    <mergeCell ref="HLK14:HLY14"/>
    <mergeCell ref="HLZ14:HMN14"/>
    <mergeCell ref="HMO14:HNC14"/>
    <mergeCell ref="HND14:HNR14"/>
    <mergeCell ref="HNS14:HOG14"/>
    <mergeCell ref="HOH14:HOV14"/>
    <mergeCell ref="HEM14:HFA14"/>
    <mergeCell ref="HFB14:HFP14"/>
    <mergeCell ref="HFQ14:HGE14"/>
    <mergeCell ref="HGF14:HGT14"/>
    <mergeCell ref="HGU14:HHI14"/>
    <mergeCell ref="HHJ14:HHX14"/>
    <mergeCell ref="HHY14:HIM14"/>
    <mergeCell ref="HIN14:HJB14"/>
    <mergeCell ref="HJC14:HJQ14"/>
    <mergeCell ref="GZH14:GZV14"/>
    <mergeCell ref="GZW14:HAK14"/>
    <mergeCell ref="HAL14:HAZ14"/>
    <mergeCell ref="HBA14:HBO14"/>
    <mergeCell ref="HBP14:HCD14"/>
    <mergeCell ref="HCE14:HCS14"/>
    <mergeCell ref="HCT14:HDH14"/>
    <mergeCell ref="HDI14:HDW14"/>
    <mergeCell ref="HDX14:HEL14"/>
    <mergeCell ref="GUC14:GUQ14"/>
    <mergeCell ref="GUR14:GVF14"/>
    <mergeCell ref="GVG14:GVU14"/>
    <mergeCell ref="GVV14:GWJ14"/>
    <mergeCell ref="GWK14:GWY14"/>
    <mergeCell ref="GWZ14:GXN14"/>
    <mergeCell ref="GXO14:GYC14"/>
    <mergeCell ref="GYD14:GYR14"/>
    <mergeCell ref="GYS14:GZG14"/>
    <mergeCell ref="GOX14:GPL14"/>
    <mergeCell ref="GPM14:GQA14"/>
    <mergeCell ref="GQB14:GQP14"/>
    <mergeCell ref="GQQ14:GRE14"/>
    <mergeCell ref="GRF14:GRT14"/>
    <mergeCell ref="GRU14:GSI14"/>
    <mergeCell ref="GSJ14:GSX14"/>
    <mergeCell ref="GSY14:GTM14"/>
    <mergeCell ref="GTN14:GUB14"/>
    <mergeCell ref="GJS14:GKG14"/>
    <mergeCell ref="GKH14:GKV14"/>
    <mergeCell ref="GKW14:GLK14"/>
    <mergeCell ref="GLL14:GLZ14"/>
    <mergeCell ref="GMA14:GMO14"/>
    <mergeCell ref="GMP14:GND14"/>
    <mergeCell ref="GNE14:GNS14"/>
    <mergeCell ref="GNT14:GOH14"/>
    <mergeCell ref="GOI14:GOW14"/>
    <mergeCell ref="GEN14:GFB14"/>
    <mergeCell ref="GFC14:GFQ14"/>
    <mergeCell ref="GFR14:GGF14"/>
    <mergeCell ref="GGG14:GGU14"/>
    <mergeCell ref="GGV14:GHJ14"/>
    <mergeCell ref="GHK14:GHY14"/>
    <mergeCell ref="GHZ14:GIN14"/>
    <mergeCell ref="GIO14:GJC14"/>
    <mergeCell ref="GJD14:GJR14"/>
    <mergeCell ref="FZI14:FZW14"/>
    <mergeCell ref="FZX14:GAL14"/>
    <mergeCell ref="GAM14:GBA14"/>
    <mergeCell ref="GBB14:GBP14"/>
    <mergeCell ref="GBQ14:GCE14"/>
    <mergeCell ref="GCF14:GCT14"/>
    <mergeCell ref="GCU14:GDI14"/>
    <mergeCell ref="GDJ14:GDX14"/>
    <mergeCell ref="GDY14:GEM14"/>
    <mergeCell ref="FUD14:FUR14"/>
    <mergeCell ref="FUS14:FVG14"/>
    <mergeCell ref="FVH14:FVV14"/>
    <mergeCell ref="FVW14:FWK14"/>
    <mergeCell ref="FWL14:FWZ14"/>
    <mergeCell ref="FXA14:FXO14"/>
    <mergeCell ref="FXP14:FYD14"/>
    <mergeCell ref="FYE14:FYS14"/>
    <mergeCell ref="FYT14:FZH14"/>
    <mergeCell ref="FOY14:FPM14"/>
    <mergeCell ref="FPN14:FQB14"/>
    <mergeCell ref="FQC14:FQQ14"/>
    <mergeCell ref="FQR14:FRF14"/>
    <mergeCell ref="FRG14:FRU14"/>
    <mergeCell ref="FRV14:FSJ14"/>
    <mergeCell ref="FSK14:FSY14"/>
    <mergeCell ref="FSZ14:FTN14"/>
    <mergeCell ref="FTO14:FUC14"/>
    <mergeCell ref="FJT14:FKH14"/>
    <mergeCell ref="FKI14:FKW14"/>
    <mergeCell ref="FKX14:FLL14"/>
    <mergeCell ref="FLM14:FMA14"/>
    <mergeCell ref="FMB14:FMP14"/>
    <mergeCell ref="FMQ14:FNE14"/>
    <mergeCell ref="FNF14:FNT14"/>
    <mergeCell ref="FNU14:FOI14"/>
    <mergeCell ref="FOJ14:FOX14"/>
    <mergeCell ref="FEO14:FFC14"/>
    <mergeCell ref="FFD14:FFR14"/>
    <mergeCell ref="FFS14:FGG14"/>
    <mergeCell ref="FGH14:FGV14"/>
    <mergeCell ref="FGW14:FHK14"/>
    <mergeCell ref="FHL14:FHZ14"/>
    <mergeCell ref="FIA14:FIO14"/>
    <mergeCell ref="FIP14:FJD14"/>
    <mergeCell ref="FJE14:FJS14"/>
    <mergeCell ref="EZJ14:EZX14"/>
    <mergeCell ref="EZY14:FAM14"/>
    <mergeCell ref="FAN14:FBB14"/>
    <mergeCell ref="FBC14:FBQ14"/>
    <mergeCell ref="FBR14:FCF14"/>
    <mergeCell ref="FCG14:FCU14"/>
    <mergeCell ref="FCV14:FDJ14"/>
    <mergeCell ref="FDK14:FDY14"/>
    <mergeCell ref="FDZ14:FEN14"/>
    <mergeCell ref="EUE14:EUS14"/>
    <mergeCell ref="EUT14:EVH14"/>
    <mergeCell ref="EVI14:EVW14"/>
    <mergeCell ref="EVX14:EWL14"/>
    <mergeCell ref="EWM14:EXA14"/>
    <mergeCell ref="EXB14:EXP14"/>
    <mergeCell ref="EXQ14:EYE14"/>
    <mergeCell ref="EYF14:EYT14"/>
    <mergeCell ref="EYU14:EZI14"/>
    <mergeCell ref="EOZ14:EPN14"/>
    <mergeCell ref="EPO14:EQC14"/>
    <mergeCell ref="EQD14:EQR14"/>
    <mergeCell ref="EQS14:ERG14"/>
    <mergeCell ref="ERH14:ERV14"/>
    <mergeCell ref="ERW14:ESK14"/>
    <mergeCell ref="ESL14:ESZ14"/>
    <mergeCell ref="ETA14:ETO14"/>
    <mergeCell ref="ETP14:EUD14"/>
    <mergeCell ref="EJU14:EKI14"/>
    <mergeCell ref="EKJ14:EKX14"/>
    <mergeCell ref="EKY14:ELM14"/>
    <mergeCell ref="ELN14:EMB14"/>
    <mergeCell ref="EMC14:EMQ14"/>
    <mergeCell ref="EMR14:ENF14"/>
    <mergeCell ref="ENG14:ENU14"/>
    <mergeCell ref="ENV14:EOJ14"/>
    <mergeCell ref="EOK14:EOY14"/>
    <mergeCell ref="EEP14:EFD14"/>
    <mergeCell ref="EFE14:EFS14"/>
    <mergeCell ref="EFT14:EGH14"/>
    <mergeCell ref="EGI14:EGW14"/>
    <mergeCell ref="EGX14:EHL14"/>
    <mergeCell ref="EHM14:EIA14"/>
    <mergeCell ref="EIB14:EIP14"/>
    <mergeCell ref="EIQ14:EJE14"/>
    <mergeCell ref="EJF14:EJT14"/>
    <mergeCell ref="DZK14:DZY14"/>
    <mergeCell ref="DZZ14:EAN14"/>
    <mergeCell ref="EAO14:EBC14"/>
    <mergeCell ref="EBD14:EBR14"/>
    <mergeCell ref="EBS14:ECG14"/>
    <mergeCell ref="ECH14:ECV14"/>
    <mergeCell ref="ECW14:EDK14"/>
    <mergeCell ref="EDL14:EDZ14"/>
    <mergeCell ref="EEA14:EEO14"/>
    <mergeCell ref="DUF14:DUT14"/>
    <mergeCell ref="DUU14:DVI14"/>
    <mergeCell ref="DVJ14:DVX14"/>
    <mergeCell ref="DVY14:DWM14"/>
    <mergeCell ref="DWN14:DXB14"/>
    <mergeCell ref="DXC14:DXQ14"/>
    <mergeCell ref="DXR14:DYF14"/>
    <mergeCell ref="DYG14:DYU14"/>
    <mergeCell ref="DYV14:DZJ14"/>
    <mergeCell ref="DPA14:DPO14"/>
    <mergeCell ref="DPP14:DQD14"/>
    <mergeCell ref="DQE14:DQS14"/>
    <mergeCell ref="DQT14:DRH14"/>
    <mergeCell ref="DRI14:DRW14"/>
    <mergeCell ref="DRX14:DSL14"/>
    <mergeCell ref="DSM14:DTA14"/>
    <mergeCell ref="DTB14:DTP14"/>
    <mergeCell ref="DTQ14:DUE14"/>
    <mergeCell ref="DJV14:DKJ14"/>
    <mergeCell ref="DKK14:DKY14"/>
    <mergeCell ref="DKZ14:DLN14"/>
    <mergeCell ref="DLO14:DMC14"/>
    <mergeCell ref="DMD14:DMR14"/>
    <mergeCell ref="DMS14:DNG14"/>
    <mergeCell ref="DNH14:DNV14"/>
    <mergeCell ref="DNW14:DOK14"/>
    <mergeCell ref="DOL14:DOZ14"/>
    <mergeCell ref="DEQ14:DFE14"/>
    <mergeCell ref="DFF14:DFT14"/>
    <mergeCell ref="DFU14:DGI14"/>
    <mergeCell ref="DGJ14:DGX14"/>
    <mergeCell ref="DGY14:DHM14"/>
    <mergeCell ref="DHN14:DIB14"/>
    <mergeCell ref="DIC14:DIQ14"/>
    <mergeCell ref="DIR14:DJF14"/>
    <mergeCell ref="DJG14:DJU14"/>
    <mergeCell ref="CZL14:CZZ14"/>
    <mergeCell ref="DAA14:DAO14"/>
    <mergeCell ref="DAP14:DBD14"/>
    <mergeCell ref="DBE14:DBS14"/>
    <mergeCell ref="DBT14:DCH14"/>
    <mergeCell ref="DCI14:DCW14"/>
    <mergeCell ref="DCX14:DDL14"/>
    <mergeCell ref="DDM14:DEA14"/>
    <mergeCell ref="DEB14:DEP14"/>
    <mergeCell ref="CUG14:CUU14"/>
    <mergeCell ref="CUV14:CVJ14"/>
    <mergeCell ref="CVK14:CVY14"/>
    <mergeCell ref="CVZ14:CWN14"/>
    <mergeCell ref="CWO14:CXC14"/>
    <mergeCell ref="CXD14:CXR14"/>
    <mergeCell ref="CXS14:CYG14"/>
    <mergeCell ref="CYH14:CYV14"/>
    <mergeCell ref="CYW14:CZK14"/>
    <mergeCell ref="CPB14:CPP14"/>
    <mergeCell ref="CPQ14:CQE14"/>
    <mergeCell ref="CQF14:CQT14"/>
    <mergeCell ref="CQU14:CRI14"/>
    <mergeCell ref="CRJ14:CRX14"/>
    <mergeCell ref="CRY14:CSM14"/>
    <mergeCell ref="CSN14:CTB14"/>
    <mergeCell ref="CTC14:CTQ14"/>
    <mergeCell ref="CTR14:CUF14"/>
    <mergeCell ref="CJW14:CKK14"/>
    <mergeCell ref="CKL14:CKZ14"/>
    <mergeCell ref="CLA14:CLO14"/>
    <mergeCell ref="CLP14:CMD14"/>
    <mergeCell ref="CME14:CMS14"/>
    <mergeCell ref="CMT14:CNH14"/>
    <mergeCell ref="CNI14:CNW14"/>
    <mergeCell ref="CNX14:COL14"/>
    <mergeCell ref="COM14:CPA14"/>
    <mergeCell ref="CER14:CFF14"/>
    <mergeCell ref="CFG14:CFU14"/>
    <mergeCell ref="CFV14:CGJ14"/>
    <mergeCell ref="CGK14:CGY14"/>
    <mergeCell ref="CGZ14:CHN14"/>
    <mergeCell ref="CHO14:CIC14"/>
    <mergeCell ref="CID14:CIR14"/>
    <mergeCell ref="CIS14:CJG14"/>
    <mergeCell ref="CJH14:CJV14"/>
    <mergeCell ref="BZM14:CAA14"/>
    <mergeCell ref="CAB14:CAP14"/>
    <mergeCell ref="CAQ14:CBE14"/>
    <mergeCell ref="CBF14:CBT14"/>
    <mergeCell ref="CBU14:CCI14"/>
    <mergeCell ref="CCJ14:CCX14"/>
    <mergeCell ref="CCY14:CDM14"/>
    <mergeCell ref="CDN14:CEB14"/>
    <mergeCell ref="CEC14:CEQ14"/>
    <mergeCell ref="BUH14:BUV14"/>
    <mergeCell ref="BUW14:BVK14"/>
    <mergeCell ref="BVL14:BVZ14"/>
    <mergeCell ref="BWA14:BWO14"/>
    <mergeCell ref="BWP14:BXD14"/>
    <mergeCell ref="BXE14:BXS14"/>
    <mergeCell ref="BXT14:BYH14"/>
    <mergeCell ref="BYI14:BYW14"/>
    <mergeCell ref="BYX14:BZL14"/>
    <mergeCell ref="BPC14:BPQ14"/>
    <mergeCell ref="BPR14:BQF14"/>
    <mergeCell ref="BQG14:BQU14"/>
    <mergeCell ref="BQV14:BRJ14"/>
    <mergeCell ref="BRK14:BRY14"/>
    <mergeCell ref="BRZ14:BSN14"/>
    <mergeCell ref="BSO14:BTC14"/>
    <mergeCell ref="BTD14:BTR14"/>
    <mergeCell ref="BTS14:BUG14"/>
    <mergeCell ref="BJX14:BKL14"/>
    <mergeCell ref="BKM14:BLA14"/>
    <mergeCell ref="BLB14:BLP14"/>
    <mergeCell ref="BLQ14:BME14"/>
    <mergeCell ref="BMF14:BMT14"/>
    <mergeCell ref="BMU14:BNI14"/>
    <mergeCell ref="BNJ14:BNX14"/>
    <mergeCell ref="BNY14:BOM14"/>
    <mergeCell ref="BON14:BPB14"/>
    <mergeCell ref="BES14:BFG14"/>
    <mergeCell ref="BFH14:BFV14"/>
    <mergeCell ref="BFW14:BGK14"/>
    <mergeCell ref="BGL14:BGZ14"/>
    <mergeCell ref="BHA14:BHO14"/>
    <mergeCell ref="BHP14:BID14"/>
    <mergeCell ref="BIE14:BIS14"/>
    <mergeCell ref="BIT14:BJH14"/>
    <mergeCell ref="BJI14:BJW14"/>
    <mergeCell ref="AZN14:BAB14"/>
    <mergeCell ref="BAC14:BAQ14"/>
    <mergeCell ref="BAR14:BBF14"/>
    <mergeCell ref="BBG14:BBU14"/>
    <mergeCell ref="BBV14:BCJ14"/>
    <mergeCell ref="BCK14:BCY14"/>
    <mergeCell ref="BCZ14:BDN14"/>
    <mergeCell ref="BDO14:BEC14"/>
    <mergeCell ref="BED14:BER14"/>
    <mergeCell ref="AUI14:AUW14"/>
    <mergeCell ref="AUX14:AVL14"/>
    <mergeCell ref="AVM14:AWA14"/>
    <mergeCell ref="AWB14:AWP14"/>
    <mergeCell ref="AWQ14:AXE14"/>
    <mergeCell ref="AXF14:AXT14"/>
    <mergeCell ref="AXU14:AYI14"/>
    <mergeCell ref="AYJ14:AYX14"/>
    <mergeCell ref="AYY14:AZM14"/>
    <mergeCell ref="APD14:APR14"/>
    <mergeCell ref="APS14:AQG14"/>
    <mergeCell ref="AQH14:AQV14"/>
    <mergeCell ref="AQW14:ARK14"/>
    <mergeCell ref="ARL14:ARZ14"/>
    <mergeCell ref="ASA14:ASO14"/>
    <mergeCell ref="ASP14:ATD14"/>
    <mergeCell ref="ATE14:ATS14"/>
    <mergeCell ref="ATT14:AUH14"/>
    <mergeCell ref="AJY14:AKM14"/>
    <mergeCell ref="AKN14:ALB14"/>
    <mergeCell ref="ALC14:ALQ14"/>
    <mergeCell ref="ALR14:AMF14"/>
    <mergeCell ref="AMG14:AMU14"/>
    <mergeCell ref="AMV14:ANJ14"/>
    <mergeCell ref="ANK14:ANY14"/>
    <mergeCell ref="ANZ14:AON14"/>
    <mergeCell ref="AOO14:APC14"/>
    <mergeCell ref="AET14:AFH14"/>
    <mergeCell ref="AFI14:AFW14"/>
    <mergeCell ref="AFX14:AGL14"/>
    <mergeCell ref="AGM14:AHA14"/>
    <mergeCell ref="AHB14:AHP14"/>
    <mergeCell ref="AHQ14:AIE14"/>
    <mergeCell ref="AIF14:AIT14"/>
    <mergeCell ref="AIU14:AJI14"/>
    <mergeCell ref="AJJ14:AJX14"/>
    <mergeCell ref="ZO14:AAC14"/>
    <mergeCell ref="AAD14:AAR14"/>
    <mergeCell ref="AAS14:ABG14"/>
    <mergeCell ref="ABH14:ABV14"/>
    <mergeCell ref="ABW14:ACK14"/>
    <mergeCell ref="ACL14:ACZ14"/>
    <mergeCell ref="ADA14:ADO14"/>
    <mergeCell ref="ADP14:AED14"/>
    <mergeCell ref="AEE14:AES14"/>
    <mergeCell ref="UJ14:UX14"/>
    <mergeCell ref="UY14:VM14"/>
    <mergeCell ref="VN14:WB14"/>
    <mergeCell ref="WC14:WQ14"/>
    <mergeCell ref="WR14:XF14"/>
    <mergeCell ref="XG14:XU14"/>
    <mergeCell ref="XV14:YJ14"/>
    <mergeCell ref="YK14:YY14"/>
    <mergeCell ref="YZ14:ZN14"/>
    <mergeCell ref="PE14:PS14"/>
    <mergeCell ref="PT14:QH14"/>
    <mergeCell ref="QI14:QW14"/>
    <mergeCell ref="QX14:RL14"/>
    <mergeCell ref="RM14:SA14"/>
    <mergeCell ref="SB14:SP14"/>
    <mergeCell ref="SQ14:TE14"/>
    <mergeCell ref="TF14:TT14"/>
    <mergeCell ref="TU14:UI14"/>
    <mergeCell ref="JZ14:KN14"/>
    <mergeCell ref="KO14:LC14"/>
    <mergeCell ref="LD14:LR14"/>
    <mergeCell ref="LS14:MG14"/>
    <mergeCell ref="MH14:MV14"/>
    <mergeCell ref="MW14:NK14"/>
    <mergeCell ref="NL14:NZ14"/>
    <mergeCell ref="OA14:OO14"/>
    <mergeCell ref="OP14:PD14"/>
    <mergeCell ref="HR14:IF14"/>
    <mergeCell ref="IG14:IU14"/>
    <mergeCell ref="IV14:JJ14"/>
    <mergeCell ref="JK14:JY14"/>
    <mergeCell ref="A158:O158"/>
    <mergeCell ref="A152:O152"/>
    <mergeCell ref="A154:O154"/>
    <mergeCell ref="A148:O148"/>
    <mergeCell ref="A150:O150"/>
    <mergeCell ref="A146:O146"/>
    <mergeCell ref="A142:O142"/>
    <mergeCell ref="A144:O144"/>
    <mergeCell ref="A138:O138"/>
    <mergeCell ref="A140:O140"/>
    <mergeCell ref="A134:O134"/>
    <mergeCell ref="A136:O136"/>
    <mergeCell ref="A106:O106"/>
    <mergeCell ref="A88:O88"/>
    <mergeCell ref="A76:O76"/>
    <mergeCell ref="A78:O78"/>
    <mergeCell ref="A74:O74"/>
    <mergeCell ref="A64:O64"/>
    <mergeCell ref="A62:O62"/>
    <mergeCell ref="A68:O68"/>
    <mergeCell ref="A66:O66"/>
    <mergeCell ref="A14:O14"/>
    <mergeCell ref="A200:O200"/>
    <mergeCell ref="A196:O196"/>
    <mergeCell ref="A198:O198"/>
    <mergeCell ref="A192:O192"/>
    <mergeCell ref="A194:O194"/>
    <mergeCell ref="A188:O188"/>
    <mergeCell ref="A190:O190"/>
    <mergeCell ref="A184:O184"/>
    <mergeCell ref="A186:O186"/>
    <mergeCell ref="A180:O180"/>
    <mergeCell ref="A182:O182"/>
    <mergeCell ref="A176:O176"/>
    <mergeCell ref="A178:O178"/>
    <mergeCell ref="A172:O172"/>
    <mergeCell ref="A174:O174"/>
    <mergeCell ref="A168:O168"/>
    <mergeCell ref="A170:O170"/>
    <mergeCell ref="A164:O164"/>
    <mergeCell ref="A166:O166"/>
    <mergeCell ref="A160:O160"/>
    <mergeCell ref="A162:O162"/>
    <mergeCell ref="A156:O156"/>
    <mergeCell ref="A1:O2"/>
    <mergeCell ref="A8:O8"/>
    <mergeCell ref="A12:O12"/>
    <mergeCell ref="A52:O52"/>
    <mergeCell ref="A50:O50"/>
    <mergeCell ref="A48:O48"/>
    <mergeCell ref="A38:O38"/>
    <mergeCell ref="A30:O30"/>
    <mergeCell ref="A46:O46"/>
    <mergeCell ref="A40:O40"/>
    <mergeCell ref="A42:O42"/>
    <mergeCell ref="A44:O44"/>
    <mergeCell ref="A36:O36"/>
    <mergeCell ref="A32:O32"/>
    <mergeCell ref="A34:O34"/>
    <mergeCell ref="A18:O18"/>
    <mergeCell ref="A3:O3"/>
    <mergeCell ref="A20:O20"/>
    <mergeCell ref="A22:O22"/>
    <mergeCell ref="A28:O28"/>
    <mergeCell ref="A24:O24"/>
    <mergeCell ref="A26:O26"/>
    <mergeCell ref="A4:O4"/>
    <mergeCell ref="A6:B6"/>
    <mergeCell ref="A206:F207"/>
    <mergeCell ref="A60:O60"/>
    <mergeCell ref="A16:O16"/>
    <mergeCell ref="A70:O70"/>
    <mergeCell ref="A58:O58"/>
    <mergeCell ref="A56:O56"/>
    <mergeCell ref="A54:O54"/>
    <mergeCell ref="A82:O82"/>
    <mergeCell ref="A84:O84"/>
    <mergeCell ref="A80:O80"/>
    <mergeCell ref="A86:O86"/>
    <mergeCell ref="A94:O94"/>
    <mergeCell ref="A96:O96"/>
    <mergeCell ref="A92:O92"/>
    <mergeCell ref="A102:O102"/>
    <mergeCell ref="A98:O98"/>
    <mergeCell ref="A126:O126"/>
    <mergeCell ref="A128:O128"/>
    <mergeCell ref="A122:O122"/>
    <mergeCell ref="A124:O124"/>
    <mergeCell ref="A118:O118"/>
    <mergeCell ref="A120:O120"/>
    <mergeCell ref="A114:O114"/>
    <mergeCell ref="A116:O116"/>
    <mergeCell ref="A104:O104"/>
    <mergeCell ref="A100:O100"/>
    <mergeCell ref="A130:O130"/>
    <mergeCell ref="A132:O132"/>
    <mergeCell ref="A110:O110"/>
    <mergeCell ref="A112:O112"/>
    <mergeCell ref="A108:O108"/>
    <mergeCell ref="A72:O7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Institucional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2019-12-10T15:17:42Z</dcterms:modified>
</cp:coreProperties>
</file>