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65" windowWidth="20640" windowHeight="11760" tabRatio="393"/>
  </bookViews>
  <sheets>
    <sheet name="Avaliação Infraestrutura 2018.2" sheetId="1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" i="1"/>
  <c r="J7"/>
  <c r="K7"/>
  <c r="L7"/>
  <c r="E110"/>
  <c r="F110"/>
  <c r="G110"/>
  <c r="H110"/>
  <c r="D110"/>
  <c r="L151"/>
  <c r="H145"/>
  <c r="G145"/>
  <c r="F145"/>
  <c r="E145"/>
  <c r="D145"/>
  <c r="E212"/>
  <c r="F212"/>
  <c r="G212"/>
  <c r="H212"/>
  <c r="D212"/>
  <c r="L206"/>
  <c r="M206"/>
  <c r="K206"/>
  <c r="J206"/>
  <c r="I206"/>
  <c r="E208"/>
  <c r="F208"/>
  <c r="G208"/>
  <c r="H208"/>
  <c r="D208"/>
  <c r="E203"/>
  <c r="F203"/>
  <c r="G203"/>
  <c r="H203"/>
  <c r="D203"/>
  <c r="E197"/>
  <c r="F197"/>
  <c r="G197"/>
  <c r="H197"/>
  <c r="D197"/>
  <c r="E190"/>
  <c r="F190"/>
  <c r="G190"/>
  <c r="H190"/>
  <c r="D190"/>
  <c r="E187"/>
  <c r="F187"/>
  <c r="G187"/>
  <c r="H187"/>
  <c r="D187"/>
  <c r="E181"/>
  <c r="F181"/>
  <c r="G181"/>
  <c r="H181"/>
  <c r="D181"/>
  <c r="E176"/>
  <c r="F176"/>
  <c r="G176"/>
  <c r="H176"/>
  <c r="D176"/>
  <c r="E169"/>
  <c r="F169"/>
  <c r="G169"/>
  <c r="H169"/>
  <c r="D169"/>
  <c r="E166"/>
  <c r="F166"/>
  <c r="G166"/>
  <c r="H166"/>
  <c r="D166"/>
  <c r="E161"/>
  <c r="F161"/>
  <c r="G161"/>
  <c r="H161"/>
  <c r="D161"/>
  <c r="E158"/>
  <c r="F158"/>
  <c r="G158"/>
  <c r="H158"/>
  <c r="D158"/>
  <c r="E155"/>
  <c r="F155"/>
  <c r="G155"/>
  <c r="H155"/>
  <c r="D155"/>
  <c r="E152"/>
  <c r="F152"/>
  <c r="G152"/>
  <c r="H152"/>
  <c r="D152"/>
  <c r="E149"/>
  <c r="F149"/>
  <c r="G149"/>
  <c r="H149"/>
  <c r="D149"/>
  <c r="E142"/>
  <c r="F142"/>
  <c r="G142"/>
  <c r="H142"/>
  <c r="D142"/>
  <c r="E136"/>
  <c r="F136"/>
  <c r="G136"/>
  <c r="H136"/>
  <c r="D136"/>
  <c r="E129"/>
  <c r="F129"/>
  <c r="G129"/>
  <c r="H129"/>
  <c r="D129"/>
  <c r="E124"/>
  <c r="F124"/>
  <c r="G124"/>
  <c r="H124"/>
  <c r="D124"/>
  <c r="D115"/>
  <c r="E115"/>
  <c r="F115"/>
  <c r="G115"/>
  <c r="H115"/>
  <c r="H106"/>
  <c r="G106"/>
  <c r="F106"/>
  <c r="E106"/>
  <c r="D106"/>
  <c r="H99"/>
  <c r="G99"/>
  <c r="F99"/>
  <c r="E99"/>
  <c r="D99"/>
  <c r="H92"/>
  <c r="G92"/>
  <c r="F92"/>
  <c r="E92"/>
  <c r="D92"/>
  <c r="H87"/>
  <c r="G87"/>
  <c r="F87"/>
  <c r="E87"/>
  <c r="D87"/>
  <c r="H81"/>
  <c r="G81"/>
  <c r="F81"/>
  <c r="E81"/>
  <c r="D81"/>
  <c r="H78"/>
  <c r="G78"/>
  <c r="F78"/>
  <c r="E78"/>
  <c r="D78"/>
  <c r="H74"/>
  <c r="G74"/>
  <c r="F74"/>
  <c r="E74"/>
  <c r="D74"/>
  <c r="H70"/>
  <c r="G70"/>
  <c r="F70"/>
  <c r="E70"/>
  <c r="D70"/>
  <c r="M47"/>
  <c r="L47"/>
  <c r="K47"/>
  <c r="J47"/>
  <c r="M41"/>
  <c r="L41"/>
  <c r="K41"/>
  <c r="J41"/>
  <c r="I41"/>
  <c r="H63"/>
  <c r="G63"/>
  <c r="F63"/>
  <c r="E63"/>
  <c r="D63"/>
  <c r="H58"/>
  <c r="G58"/>
  <c r="F58"/>
  <c r="E58"/>
  <c r="D58"/>
  <c r="H51"/>
  <c r="G51"/>
  <c r="F51"/>
  <c r="E51"/>
  <c r="D51"/>
  <c r="H54"/>
  <c r="G54"/>
  <c r="F54"/>
  <c r="E54"/>
  <c r="D54"/>
  <c r="N206" l="1"/>
  <c r="O206" s="1"/>
  <c r="N41"/>
  <c r="O41" s="1"/>
  <c r="N47"/>
  <c r="I51"/>
  <c r="I47"/>
  <c r="H44"/>
  <c r="G44"/>
  <c r="F44"/>
  <c r="E44"/>
  <c r="D44"/>
  <c r="H38"/>
  <c r="G38"/>
  <c r="F38"/>
  <c r="E38"/>
  <c r="D38"/>
  <c r="H35"/>
  <c r="G35"/>
  <c r="F35"/>
  <c r="E35"/>
  <c r="D35"/>
  <c r="I37"/>
  <c r="H28"/>
  <c r="G28"/>
  <c r="F28"/>
  <c r="E28"/>
  <c r="D28"/>
  <c r="H25"/>
  <c r="G25"/>
  <c r="F25"/>
  <c r="E25"/>
  <c r="D25"/>
  <c r="H15"/>
  <c r="G15"/>
  <c r="F15"/>
  <c r="E15"/>
  <c r="D15"/>
  <c r="H10"/>
  <c r="G10"/>
  <c r="F10"/>
  <c r="E10"/>
  <c r="D10"/>
  <c r="I135"/>
  <c r="M7"/>
  <c r="M211"/>
  <c r="M210"/>
  <c r="M207"/>
  <c r="M205"/>
  <c r="M202"/>
  <c r="M201"/>
  <c r="M200"/>
  <c r="M199"/>
  <c r="M196"/>
  <c r="M195"/>
  <c r="M194"/>
  <c r="M193"/>
  <c r="M192"/>
  <c r="M189"/>
  <c r="M186"/>
  <c r="M185"/>
  <c r="M184"/>
  <c r="M183"/>
  <c r="M180"/>
  <c r="M179"/>
  <c r="M178"/>
  <c r="M175"/>
  <c r="M174"/>
  <c r="M173"/>
  <c r="M172"/>
  <c r="M171"/>
  <c r="M168"/>
  <c r="M165"/>
  <c r="M164"/>
  <c r="M163"/>
  <c r="M160"/>
  <c r="M157"/>
  <c r="M151"/>
  <c r="M155"/>
  <c r="M154"/>
  <c r="M148"/>
  <c r="M147"/>
  <c r="M144"/>
  <c r="M141"/>
  <c r="M140"/>
  <c r="M139"/>
  <c r="M138"/>
  <c r="L211"/>
  <c r="L210"/>
  <c r="L207"/>
  <c r="L205"/>
  <c r="L202"/>
  <c r="L201"/>
  <c r="L200"/>
  <c r="L199"/>
  <c r="L196"/>
  <c r="L195"/>
  <c r="L194"/>
  <c r="L193"/>
  <c r="L192"/>
  <c r="L189"/>
  <c r="L186"/>
  <c r="L185"/>
  <c r="L184"/>
  <c r="L183"/>
  <c r="L180"/>
  <c r="L179"/>
  <c r="L178"/>
  <c r="L175"/>
  <c r="L174"/>
  <c r="L173"/>
  <c r="L172"/>
  <c r="L171"/>
  <c r="L168"/>
  <c r="L165"/>
  <c r="L164"/>
  <c r="L163"/>
  <c r="L160"/>
  <c r="L157"/>
  <c r="L154"/>
  <c r="L148"/>
  <c r="L147"/>
  <c r="L144"/>
  <c r="L141"/>
  <c r="L140"/>
  <c r="L139"/>
  <c r="L138"/>
  <c r="K211"/>
  <c r="K210"/>
  <c r="K207"/>
  <c r="K205"/>
  <c r="K202"/>
  <c r="K201"/>
  <c r="K200"/>
  <c r="K199"/>
  <c r="K196"/>
  <c r="K195"/>
  <c r="K194"/>
  <c r="K193"/>
  <c r="K192"/>
  <c r="K189"/>
  <c r="K186"/>
  <c r="K185"/>
  <c r="K184"/>
  <c r="K183"/>
  <c r="K180"/>
  <c r="K179"/>
  <c r="K178"/>
  <c r="K175"/>
  <c r="K174"/>
  <c r="K173"/>
  <c r="K172"/>
  <c r="K171"/>
  <c r="K168"/>
  <c r="K165"/>
  <c r="K164"/>
  <c r="K163"/>
  <c r="K160"/>
  <c r="K157"/>
  <c r="K154"/>
  <c r="K152"/>
  <c r="K151"/>
  <c r="K148"/>
  <c r="K147"/>
  <c r="K144"/>
  <c r="K141"/>
  <c r="K140"/>
  <c r="K139"/>
  <c r="K138"/>
  <c r="J211"/>
  <c r="J210"/>
  <c r="J207"/>
  <c r="J205"/>
  <c r="J202"/>
  <c r="J201"/>
  <c r="J200"/>
  <c r="J199"/>
  <c r="J196"/>
  <c r="J195"/>
  <c r="J194"/>
  <c r="J193"/>
  <c r="J192"/>
  <c r="J190"/>
  <c r="J189"/>
  <c r="J186"/>
  <c r="J185"/>
  <c r="J184"/>
  <c r="J183"/>
  <c r="J180"/>
  <c r="J179"/>
  <c r="J178"/>
  <c r="J175"/>
  <c r="J174"/>
  <c r="J173"/>
  <c r="J172"/>
  <c r="J171"/>
  <c r="J168"/>
  <c r="J165"/>
  <c r="J164"/>
  <c r="J163"/>
  <c r="J160"/>
  <c r="J158"/>
  <c r="J157"/>
  <c r="J154"/>
  <c r="J151"/>
  <c r="J149"/>
  <c r="J148"/>
  <c r="J147"/>
  <c r="J144"/>
  <c r="J141"/>
  <c r="J140"/>
  <c r="J139"/>
  <c r="J138"/>
  <c r="J197"/>
  <c r="K197"/>
  <c r="L197"/>
  <c r="M197"/>
  <c r="I192"/>
  <c r="I193"/>
  <c r="I194"/>
  <c r="I195"/>
  <c r="I196"/>
  <c r="J203"/>
  <c r="K203"/>
  <c r="L203"/>
  <c r="I199"/>
  <c r="I200"/>
  <c r="I201"/>
  <c r="I202"/>
  <c r="K208"/>
  <c r="L208"/>
  <c r="M208"/>
  <c r="I205"/>
  <c r="I207"/>
  <c r="K212"/>
  <c r="L212"/>
  <c r="M212"/>
  <c r="I210"/>
  <c r="I211"/>
  <c r="J181"/>
  <c r="K181"/>
  <c r="L181"/>
  <c r="M181"/>
  <c r="I178"/>
  <c r="I179"/>
  <c r="I180"/>
  <c r="J187"/>
  <c r="K187"/>
  <c r="L187"/>
  <c r="M187"/>
  <c r="I183"/>
  <c r="I184"/>
  <c r="I185"/>
  <c r="I186"/>
  <c r="K190"/>
  <c r="L190"/>
  <c r="M190"/>
  <c r="I189"/>
  <c r="K166"/>
  <c r="L166"/>
  <c r="M166"/>
  <c r="I163"/>
  <c r="I164"/>
  <c r="I165"/>
  <c r="K169"/>
  <c r="L169"/>
  <c r="M169"/>
  <c r="I168"/>
  <c r="J176"/>
  <c r="K176"/>
  <c r="L176"/>
  <c r="M176"/>
  <c r="I171"/>
  <c r="I172"/>
  <c r="I173"/>
  <c r="I174"/>
  <c r="I175"/>
  <c r="K149"/>
  <c r="L149"/>
  <c r="M149"/>
  <c r="I147"/>
  <c r="I148"/>
  <c r="J152"/>
  <c r="L152"/>
  <c r="M152"/>
  <c r="I151"/>
  <c r="I155"/>
  <c r="K155"/>
  <c r="L155"/>
  <c r="I154"/>
  <c r="K158"/>
  <c r="I158"/>
  <c r="M158"/>
  <c r="I157"/>
  <c r="K161"/>
  <c r="L161"/>
  <c r="M161"/>
  <c r="I160"/>
  <c r="J145"/>
  <c r="K145"/>
  <c r="L145"/>
  <c r="M145"/>
  <c r="I144"/>
  <c r="J142"/>
  <c r="L142"/>
  <c r="M142"/>
  <c r="I138"/>
  <c r="I139"/>
  <c r="I140"/>
  <c r="I141"/>
  <c r="N151" l="1"/>
  <c r="O151" s="1"/>
  <c r="O47"/>
  <c r="I44"/>
  <c r="N172"/>
  <c r="O172" s="1"/>
  <c r="N164"/>
  <c r="O164" s="1"/>
  <c r="N201"/>
  <c r="O201" s="1"/>
  <c r="N185"/>
  <c r="O185" s="1"/>
  <c r="N202"/>
  <c r="O202" s="1"/>
  <c r="N138"/>
  <c r="O138" s="1"/>
  <c r="N200"/>
  <c r="O200" s="1"/>
  <c r="N194"/>
  <c r="O194" s="1"/>
  <c r="N193"/>
  <c r="O193" s="1"/>
  <c r="N189"/>
  <c r="O189" s="1"/>
  <c r="N168"/>
  <c r="O168" s="1"/>
  <c r="N154"/>
  <c r="O154" s="1"/>
  <c r="N207"/>
  <c r="O207" s="1"/>
  <c r="N205"/>
  <c r="O205" s="1"/>
  <c r="N199"/>
  <c r="O199" s="1"/>
  <c r="N196"/>
  <c r="O196" s="1"/>
  <c r="N195"/>
  <c r="O195" s="1"/>
  <c r="N192"/>
  <c r="O192" s="1"/>
  <c r="N183"/>
  <c r="O183" s="1"/>
  <c r="N186"/>
  <c r="O186" s="1"/>
  <c r="N184"/>
  <c r="O184" s="1"/>
  <c r="N178"/>
  <c r="O178" s="1"/>
  <c r="N180"/>
  <c r="O180" s="1"/>
  <c r="N179"/>
  <c r="O179" s="1"/>
  <c r="N171"/>
  <c r="O171" s="1"/>
  <c r="N175"/>
  <c r="O175" s="1"/>
  <c r="N173"/>
  <c r="O173" s="1"/>
  <c r="N174"/>
  <c r="O174" s="1"/>
  <c r="N163"/>
  <c r="O163" s="1"/>
  <c r="N165"/>
  <c r="O165" s="1"/>
  <c r="N160"/>
  <c r="O160" s="1"/>
  <c r="N157"/>
  <c r="O157" s="1"/>
  <c r="N148"/>
  <c r="O148" s="1"/>
  <c r="N147"/>
  <c r="O147" s="1"/>
  <c r="N144"/>
  <c r="O144" s="1"/>
  <c r="N141"/>
  <c r="O141" s="1"/>
  <c r="N139"/>
  <c r="O139" s="1"/>
  <c r="N140"/>
  <c r="O140" s="1"/>
  <c r="N7"/>
  <c r="O7" s="1"/>
  <c r="P7" s="1"/>
  <c r="N211"/>
  <c r="O211" s="1"/>
  <c r="N210"/>
  <c r="O210" s="1"/>
  <c r="I212"/>
  <c r="J212"/>
  <c r="N212" s="1"/>
  <c r="I208"/>
  <c r="J208"/>
  <c r="N208" s="1"/>
  <c r="I203"/>
  <c r="M203"/>
  <c r="N203" s="1"/>
  <c r="I197"/>
  <c r="N197"/>
  <c r="N190"/>
  <c r="I190"/>
  <c r="N187"/>
  <c r="I187"/>
  <c r="N181"/>
  <c r="I181"/>
  <c r="N176"/>
  <c r="I176"/>
  <c r="I169"/>
  <c r="J169"/>
  <c r="N169" s="1"/>
  <c r="I166"/>
  <c r="J166"/>
  <c r="N166" s="1"/>
  <c r="I161"/>
  <c r="J161"/>
  <c r="N161" s="1"/>
  <c r="L158"/>
  <c r="N158" s="1"/>
  <c r="O158" s="1"/>
  <c r="P157" s="1"/>
  <c r="J155"/>
  <c r="N155" s="1"/>
  <c r="O155" s="1"/>
  <c r="P154" s="1"/>
  <c r="N152"/>
  <c r="I152"/>
  <c r="N149"/>
  <c r="I149"/>
  <c r="N145"/>
  <c r="I145"/>
  <c r="I142"/>
  <c r="K142"/>
  <c r="N142" s="1"/>
  <c r="O152" l="1"/>
  <c r="P151" s="1"/>
  <c r="O181"/>
  <c r="P178" s="1"/>
  <c r="O166"/>
  <c r="P163" s="1"/>
  <c r="O208"/>
  <c r="P205" s="1"/>
  <c r="O212"/>
  <c r="P210" s="1"/>
  <c r="O190"/>
  <c r="P189" s="1"/>
  <c r="O169"/>
  <c r="P168" s="1"/>
  <c r="O161"/>
  <c r="P160" s="1"/>
  <c r="O203"/>
  <c r="P199" s="1"/>
  <c r="O197"/>
  <c r="P192" s="1"/>
  <c r="O187"/>
  <c r="P183" s="1"/>
  <c r="O176"/>
  <c r="P171" s="1"/>
  <c r="O149"/>
  <c r="P147" s="1"/>
  <c r="O145"/>
  <c r="P144" s="1"/>
  <c r="O142"/>
  <c r="P138" s="1"/>
  <c r="M135"/>
  <c r="M134"/>
  <c r="M133"/>
  <c r="M132"/>
  <c r="M131"/>
  <c r="M128"/>
  <c r="M127"/>
  <c r="M126"/>
  <c r="M123"/>
  <c r="M122"/>
  <c r="M121"/>
  <c r="M120"/>
  <c r="M119"/>
  <c r="M118"/>
  <c r="M117"/>
  <c r="M114"/>
  <c r="M113"/>
  <c r="M112"/>
  <c r="M109"/>
  <c r="M108"/>
  <c r="M105"/>
  <c r="M104"/>
  <c r="M103"/>
  <c r="M102"/>
  <c r="M101"/>
  <c r="M98"/>
  <c r="M97"/>
  <c r="M96"/>
  <c r="M95"/>
  <c r="M94"/>
  <c r="M91"/>
  <c r="M90"/>
  <c r="M89"/>
  <c r="M86"/>
  <c r="M85"/>
  <c r="M84"/>
  <c r="M83"/>
  <c r="M80"/>
  <c r="M77"/>
  <c r="M76"/>
  <c r="M73"/>
  <c r="M72"/>
  <c r="M69"/>
  <c r="M67"/>
  <c r="M66"/>
  <c r="M65"/>
  <c r="M62"/>
  <c r="M61"/>
  <c r="M60"/>
  <c r="I60"/>
  <c r="J60"/>
  <c r="K60"/>
  <c r="L60"/>
  <c r="I61"/>
  <c r="J61"/>
  <c r="K61"/>
  <c r="L61"/>
  <c r="I62"/>
  <c r="J62"/>
  <c r="K62"/>
  <c r="L62"/>
  <c r="J63"/>
  <c r="L63"/>
  <c r="K63"/>
  <c r="M57"/>
  <c r="M56"/>
  <c r="M53"/>
  <c r="M50"/>
  <c r="M49"/>
  <c r="M48"/>
  <c r="M46"/>
  <c r="M43"/>
  <c r="M42"/>
  <c r="M40"/>
  <c r="M37"/>
  <c r="M34"/>
  <c r="M33"/>
  <c r="M32"/>
  <c r="M31"/>
  <c r="M30"/>
  <c r="M27"/>
  <c r="M24"/>
  <c r="M23"/>
  <c r="M22"/>
  <c r="M21"/>
  <c r="M20"/>
  <c r="M19"/>
  <c r="M18"/>
  <c r="M17"/>
  <c r="M14"/>
  <c r="M13"/>
  <c r="M12"/>
  <c r="M9"/>
  <c r="L135"/>
  <c r="L134"/>
  <c r="L133"/>
  <c r="L132"/>
  <c r="L131"/>
  <c r="L128"/>
  <c r="L127"/>
  <c r="L126"/>
  <c r="L123"/>
  <c r="L122"/>
  <c r="L121"/>
  <c r="L120"/>
  <c r="L119"/>
  <c r="L118"/>
  <c r="L117"/>
  <c r="L114"/>
  <c r="L113"/>
  <c r="L112"/>
  <c r="L109"/>
  <c r="L108"/>
  <c r="L105"/>
  <c r="L104"/>
  <c r="L103"/>
  <c r="L102"/>
  <c r="L101"/>
  <c r="L98"/>
  <c r="L97"/>
  <c r="L96"/>
  <c r="L95"/>
  <c r="L94"/>
  <c r="L91"/>
  <c r="L90"/>
  <c r="L89"/>
  <c r="L86"/>
  <c r="L85"/>
  <c r="L84"/>
  <c r="L83"/>
  <c r="L80"/>
  <c r="L77"/>
  <c r="L76"/>
  <c r="L73"/>
  <c r="L72"/>
  <c r="L69"/>
  <c r="L67"/>
  <c r="L66"/>
  <c r="L65"/>
  <c r="L57"/>
  <c r="L56"/>
  <c r="L53"/>
  <c r="L50"/>
  <c r="L49"/>
  <c r="L48"/>
  <c r="L46"/>
  <c r="L43"/>
  <c r="L42"/>
  <c r="L40"/>
  <c r="L37"/>
  <c r="L34"/>
  <c r="L33"/>
  <c r="L32"/>
  <c r="L31"/>
  <c r="L30"/>
  <c r="L27"/>
  <c r="L24"/>
  <c r="L23"/>
  <c r="L22"/>
  <c r="L21"/>
  <c r="L20"/>
  <c r="L19"/>
  <c r="L18"/>
  <c r="L17"/>
  <c r="L14"/>
  <c r="L13"/>
  <c r="L12"/>
  <c r="L9"/>
  <c r="K135"/>
  <c r="K134"/>
  <c r="K133"/>
  <c r="K132"/>
  <c r="K131"/>
  <c r="K128"/>
  <c r="K127"/>
  <c r="K126"/>
  <c r="K123"/>
  <c r="K122"/>
  <c r="K121"/>
  <c r="K120"/>
  <c r="K119"/>
  <c r="K118"/>
  <c r="K117"/>
  <c r="K114"/>
  <c r="K113"/>
  <c r="K112"/>
  <c r="K109"/>
  <c r="K108"/>
  <c r="K105"/>
  <c r="K104"/>
  <c r="K103"/>
  <c r="K102"/>
  <c r="K101"/>
  <c r="K98"/>
  <c r="K97"/>
  <c r="K96"/>
  <c r="K95"/>
  <c r="K94"/>
  <c r="K91"/>
  <c r="K90"/>
  <c r="K89"/>
  <c r="K86"/>
  <c r="K85"/>
  <c r="K84"/>
  <c r="K83"/>
  <c r="K80"/>
  <c r="K77"/>
  <c r="K76"/>
  <c r="K73"/>
  <c r="K72"/>
  <c r="K69"/>
  <c r="K67"/>
  <c r="K66"/>
  <c r="K65"/>
  <c r="K57"/>
  <c r="K56"/>
  <c r="K53"/>
  <c r="K50"/>
  <c r="K49"/>
  <c r="K48"/>
  <c r="K46"/>
  <c r="K43"/>
  <c r="K42"/>
  <c r="K40"/>
  <c r="K37"/>
  <c r="K34"/>
  <c r="K33"/>
  <c r="K32"/>
  <c r="K31"/>
  <c r="K30"/>
  <c r="K27"/>
  <c r="K24"/>
  <c r="K23"/>
  <c r="K22"/>
  <c r="K21"/>
  <c r="K20"/>
  <c r="K19"/>
  <c r="K18"/>
  <c r="K17"/>
  <c r="K14"/>
  <c r="K13"/>
  <c r="K12"/>
  <c r="K9"/>
  <c r="J135"/>
  <c r="J134"/>
  <c r="J133"/>
  <c r="J132"/>
  <c r="J131"/>
  <c r="J128"/>
  <c r="J127"/>
  <c r="J126"/>
  <c r="J123"/>
  <c r="J122"/>
  <c r="J121"/>
  <c r="J120"/>
  <c r="J119"/>
  <c r="J118"/>
  <c r="J117"/>
  <c r="J114"/>
  <c r="J113"/>
  <c r="J112"/>
  <c r="J109"/>
  <c r="J108"/>
  <c r="J105"/>
  <c r="J104"/>
  <c r="J103"/>
  <c r="J102"/>
  <c r="J101"/>
  <c r="J98"/>
  <c r="J97"/>
  <c r="J96"/>
  <c r="J95"/>
  <c r="J94"/>
  <c r="J91"/>
  <c r="J90"/>
  <c r="J89"/>
  <c r="J86"/>
  <c r="J85"/>
  <c r="J84"/>
  <c r="J83"/>
  <c r="J80"/>
  <c r="J77"/>
  <c r="J76"/>
  <c r="J73"/>
  <c r="J72"/>
  <c r="J69"/>
  <c r="J67"/>
  <c r="J66"/>
  <c r="J65"/>
  <c r="J57"/>
  <c r="J56"/>
  <c r="J53"/>
  <c r="J50"/>
  <c r="J49"/>
  <c r="J48"/>
  <c r="J46"/>
  <c r="J43"/>
  <c r="J42"/>
  <c r="J40"/>
  <c r="J37"/>
  <c r="J34"/>
  <c r="J33"/>
  <c r="J32"/>
  <c r="J31"/>
  <c r="J30"/>
  <c r="J27"/>
  <c r="J24"/>
  <c r="J23"/>
  <c r="J22"/>
  <c r="J21"/>
  <c r="J20"/>
  <c r="J19"/>
  <c r="J18"/>
  <c r="J17"/>
  <c r="J14"/>
  <c r="J13"/>
  <c r="J12"/>
  <c r="J9"/>
  <c r="M8"/>
  <c r="L8"/>
  <c r="K8"/>
  <c r="J8"/>
  <c r="N69" l="1"/>
  <c r="N85"/>
  <c r="N103"/>
  <c r="N127"/>
  <c r="N49"/>
  <c r="N84"/>
  <c r="N61"/>
  <c r="N60"/>
  <c r="O60" s="1"/>
  <c r="N65"/>
  <c r="N14"/>
  <c r="N134"/>
  <c r="N128"/>
  <c r="N119"/>
  <c r="N123"/>
  <c r="N118"/>
  <c r="N122"/>
  <c r="N113"/>
  <c r="N112"/>
  <c r="N114"/>
  <c r="N104"/>
  <c r="N95"/>
  <c r="N94"/>
  <c r="N89"/>
  <c r="N48"/>
  <c r="N43"/>
  <c r="N18"/>
  <c r="N22"/>
  <c r="N131"/>
  <c r="N126"/>
  <c r="N120"/>
  <c r="N117"/>
  <c r="N121"/>
  <c r="N101"/>
  <c r="N105"/>
  <c r="N102"/>
  <c r="N96"/>
  <c r="N97"/>
  <c r="N98"/>
  <c r="N90"/>
  <c r="N91"/>
  <c r="N86"/>
  <c r="N80"/>
  <c r="N76"/>
  <c r="N73"/>
  <c r="N66"/>
  <c r="N67"/>
  <c r="O61"/>
  <c r="N62"/>
  <c r="O62" s="1"/>
  <c r="N56"/>
  <c r="N53"/>
  <c r="N50"/>
  <c r="N46"/>
  <c r="N40"/>
  <c r="N42"/>
  <c r="N37"/>
  <c r="N32"/>
  <c r="N27"/>
  <c r="N21"/>
  <c r="N24"/>
  <c r="N17"/>
  <c r="N20"/>
  <c r="N19"/>
  <c r="N23"/>
  <c r="N12"/>
  <c r="N13"/>
  <c r="N9"/>
  <c r="N8"/>
  <c r="N135"/>
  <c r="O135" s="1"/>
  <c r="N133"/>
  <c r="N132"/>
  <c r="N109"/>
  <c r="N108"/>
  <c r="N83"/>
  <c r="N77"/>
  <c r="N72"/>
  <c r="I63"/>
  <c r="M63"/>
  <c r="N63" s="1"/>
  <c r="N57"/>
  <c r="N34"/>
  <c r="N33"/>
  <c r="N31"/>
  <c r="N30"/>
  <c r="J136"/>
  <c r="L136"/>
  <c r="M136"/>
  <c r="I131"/>
  <c r="I132"/>
  <c r="I133"/>
  <c r="I134"/>
  <c r="J129"/>
  <c r="L129"/>
  <c r="M129"/>
  <c r="I126"/>
  <c r="I127"/>
  <c r="I128"/>
  <c r="J124"/>
  <c r="L124"/>
  <c r="M124"/>
  <c r="I117"/>
  <c r="I118"/>
  <c r="I119"/>
  <c r="I120"/>
  <c r="I121"/>
  <c r="I122"/>
  <c r="I123"/>
  <c r="J115"/>
  <c r="L115"/>
  <c r="M115"/>
  <c r="I112"/>
  <c r="I113"/>
  <c r="I114"/>
  <c r="J110"/>
  <c r="L110"/>
  <c r="M110"/>
  <c r="I108"/>
  <c r="I109"/>
  <c r="J106"/>
  <c r="K106"/>
  <c r="L106"/>
  <c r="M106"/>
  <c r="I101"/>
  <c r="I102"/>
  <c r="I103"/>
  <c r="I104"/>
  <c r="O104" s="1"/>
  <c r="I105"/>
  <c r="K99"/>
  <c r="L99"/>
  <c r="M99"/>
  <c r="I94"/>
  <c r="I95"/>
  <c r="I96"/>
  <c r="I97"/>
  <c r="I98"/>
  <c r="K92"/>
  <c r="L92"/>
  <c r="M92"/>
  <c r="I89"/>
  <c r="I90"/>
  <c r="I91"/>
  <c r="J87"/>
  <c r="L87"/>
  <c r="M87"/>
  <c r="I83"/>
  <c r="I84"/>
  <c r="I85"/>
  <c r="I86"/>
  <c r="K81"/>
  <c r="L81"/>
  <c r="M81"/>
  <c r="I80"/>
  <c r="J78"/>
  <c r="L78"/>
  <c r="M78"/>
  <c r="I76"/>
  <c r="I77"/>
  <c r="K74"/>
  <c r="L74"/>
  <c r="M74"/>
  <c r="I72"/>
  <c r="I73"/>
  <c r="J70"/>
  <c r="K70"/>
  <c r="L70"/>
  <c r="M70"/>
  <c r="I65"/>
  <c r="I66"/>
  <c r="I67"/>
  <c r="I69"/>
  <c r="K58"/>
  <c r="L58"/>
  <c r="M58"/>
  <c r="I56"/>
  <c r="I57"/>
  <c r="J54"/>
  <c r="K54"/>
  <c r="L54"/>
  <c r="M54"/>
  <c r="I53"/>
  <c r="O53" s="1"/>
  <c r="J51"/>
  <c r="K51"/>
  <c r="L51"/>
  <c r="I46"/>
  <c r="I48"/>
  <c r="I49"/>
  <c r="I50"/>
  <c r="J44"/>
  <c r="L44"/>
  <c r="M44"/>
  <c r="I40"/>
  <c r="I42"/>
  <c r="I43"/>
  <c r="K38"/>
  <c r="L38"/>
  <c r="M38"/>
  <c r="K35"/>
  <c r="L35"/>
  <c r="M35"/>
  <c r="I30"/>
  <c r="I31"/>
  <c r="I32"/>
  <c r="I33"/>
  <c r="I34"/>
  <c r="J28"/>
  <c r="K28"/>
  <c r="L28"/>
  <c r="M28"/>
  <c r="I27"/>
  <c r="J25"/>
  <c r="K25"/>
  <c r="L25"/>
  <c r="I17"/>
  <c r="I18"/>
  <c r="I19"/>
  <c r="I20"/>
  <c r="I21"/>
  <c r="I22"/>
  <c r="I23"/>
  <c r="I24"/>
  <c r="J15"/>
  <c r="L15"/>
  <c r="M15"/>
  <c r="I12"/>
  <c r="I13"/>
  <c r="I14"/>
  <c r="J10"/>
  <c r="L10"/>
  <c r="M10"/>
  <c r="I8"/>
  <c r="I9"/>
  <c r="O9" l="1"/>
  <c r="O127"/>
  <c r="O90"/>
  <c r="O69"/>
  <c r="O43"/>
  <c r="O85"/>
  <c r="O18"/>
  <c r="O13"/>
  <c r="O84"/>
  <c r="O20"/>
  <c r="O67"/>
  <c r="O103"/>
  <c r="O114"/>
  <c r="O49"/>
  <c r="O89"/>
  <c r="O33"/>
  <c r="O86"/>
  <c r="O120"/>
  <c r="O34"/>
  <c r="O8"/>
  <c r="O50"/>
  <c r="O48"/>
  <c r="O91"/>
  <c r="O12"/>
  <c r="O17"/>
  <c r="O73"/>
  <c r="O32"/>
  <c r="O94"/>
  <c r="O112"/>
  <c r="O30"/>
  <c r="O132"/>
  <c r="O76"/>
  <c r="O22"/>
  <c r="O128"/>
  <c r="O118"/>
  <c r="O123"/>
  <c r="O119"/>
  <c r="O117"/>
  <c r="O113"/>
  <c r="O102"/>
  <c r="O101"/>
  <c r="O105"/>
  <c r="O98"/>
  <c r="O95"/>
  <c r="O77"/>
  <c r="O56"/>
  <c r="O57"/>
  <c r="N54"/>
  <c r="O40"/>
  <c r="O37"/>
  <c r="O27"/>
  <c r="O23"/>
  <c r="O19"/>
  <c r="O24"/>
  <c r="O21"/>
  <c r="O131"/>
  <c r="O126"/>
  <c r="O121"/>
  <c r="O96"/>
  <c r="O97"/>
  <c r="O80"/>
  <c r="O72"/>
  <c r="O66"/>
  <c r="O63"/>
  <c r="P60" s="1"/>
  <c r="O46"/>
  <c r="O42"/>
  <c r="N28"/>
  <c r="O133"/>
  <c r="I136"/>
  <c r="K136"/>
  <c r="N136" s="1"/>
  <c r="I129"/>
  <c r="K129"/>
  <c r="N129" s="1"/>
  <c r="I124"/>
  <c r="K124"/>
  <c r="N124" s="1"/>
  <c r="I115"/>
  <c r="K115"/>
  <c r="N115" s="1"/>
  <c r="O109"/>
  <c r="O108"/>
  <c r="I110"/>
  <c r="K110"/>
  <c r="N110" s="1"/>
  <c r="I106"/>
  <c r="N106"/>
  <c r="I99"/>
  <c r="J99"/>
  <c r="N99" s="1"/>
  <c r="I92"/>
  <c r="J92"/>
  <c r="N92" s="1"/>
  <c r="I87"/>
  <c r="K87"/>
  <c r="N87" s="1"/>
  <c r="I81"/>
  <c r="J81"/>
  <c r="N81" s="1"/>
  <c r="I78"/>
  <c r="K78"/>
  <c r="N78" s="1"/>
  <c r="I74"/>
  <c r="J74"/>
  <c r="N74" s="1"/>
  <c r="N70"/>
  <c r="I70"/>
  <c r="I58"/>
  <c r="J58"/>
  <c r="N58" s="1"/>
  <c r="I54"/>
  <c r="M51"/>
  <c r="N51" s="1"/>
  <c r="K44"/>
  <c r="N44" s="1"/>
  <c r="I38"/>
  <c r="J38"/>
  <c r="N38" s="1"/>
  <c r="O31"/>
  <c r="I35"/>
  <c r="J35"/>
  <c r="N35" s="1"/>
  <c r="I28"/>
  <c r="I25"/>
  <c r="M25"/>
  <c r="N25" s="1"/>
  <c r="I15"/>
  <c r="K15"/>
  <c r="N15" s="1"/>
  <c r="I10"/>
  <c r="K10"/>
  <c r="N10" s="1"/>
  <c r="O10" l="1"/>
  <c r="P8" s="1"/>
  <c r="O28"/>
  <c r="P27" s="1"/>
  <c r="O92"/>
  <c r="P89" s="1"/>
  <c r="O54"/>
  <c r="P53" s="1"/>
  <c r="O115"/>
  <c r="P112" s="1"/>
  <c r="O78"/>
  <c r="P76" s="1"/>
  <c r="O74"/>
  <c r="P72" s="1"/>
  <c r="O58"/>
  <c r="P56" s="1"/>
  <c r="O15"/>
  <c r="P12" s="1"/>
  <c r="O136"/>
  <c r="P131" s="1"/>
  <c r="O129"/>
  <c r="P126" s="1"/>
  <c r="O124"/>
  <c r="P117" s="1"/>
  <c r="O110"/>
  <c r="P108" s="1"/>
  <c r="O106"/>
  <c r="P101" s="1"/>
  <c r="O99"/>
  <c r="P94" s="1"/>
  <c r="O87"/>
  <c r="P83" s="1"/>
  <c r="O81"/>
  <c r="P80" s="1"/>
  <c r="O70"/>
  <c r="P65" s="1"/>
  <c r="O51"/>
  <c r="P46" s="1"/>
  <c r="O44"/>
  <c r="P40" s="1"/>
  <c r="O38"/>
  <c r="P37" s="1"/>
  <c r="O35"/>
  <c r="P30" s="1"/>
  <c r="O25"/>
  <c r="P17" s="1"/>
</calcChain>
</file>

<file path=xl/sharedStrings.xml><?xml version="1.0" encoding="utf-8"?>
<sst xmlns="http://schemas.openxmlformats.org/spreadsheetml/2006/main" count="351" uniqueCount="295">
  <si>
    <t>Não Avaliado</t>
  </si>
  <si>
    <t>Discordo Totalmente</t>
  </si>
  <si>
    <t>Discordo Parcialmente</t>
  </si>
  <si>
    <t>Concordo Parcialmente</t>
  </si>
  <si>
    <t>Unidade</t>
  </si>
  <si>
    <t>Departamento</t>
  </si>
  <si>
    <t xml:space="preserve">Escola de Arquitetura e Urbanismo
</t>
  </si>
  <si>
    <t>Departamento de Arquitetura</t>
  </si>
  <si>
    <t>Departamento De Urbanismo</t>
  </si>
  <si>
    <t>Escola de Enfermagem</t>
  </si>
  <si>
    <t>Fundamentos de Enfermagem e Admnistração</t>
  </si>
  <si>
    <t>Enfermagem Médico - Cirúrgica</t>
  </si>
  <si>
    <t xml:space="preserve">Enfermagem Materno-Infantil e Psiquiátrica </t>
  </si>
  <si>
    <t>Escola de Engenharia</t>
  </si>
  <si>
    <t>Engenharia Civil</t>
  </si>
  <si>
    <t>Engenharia Mecânica</t>
  </si>
  <si>
    <t>Engenharia de Produção</t>
  </si>
  <si>
    <t>Engenharia Química e de Petróleo</t>
  </si>
  <si>
    <t>Desenho Técnico</t>
  </si>
  <si>
    <t>Engenharia de Telecomunicações</t>
  </si>
  <si>
    <t>Engenharia Elétrica</t>
  </si>
  <si>
    <t>Faculdade de Administração e Ciências Contábeis</t>
  </si>
  <si>
    <t>Administração</t>
  </si>
  <si>
    <t>Contabilidade</t>
  </si>
  <si>
    <t>Empreendedorismo e Gestão</t>
  </si>
  <si>
    <t>Faculdade de Economia</t>
  </si>
  <si>
    <t>Economia</t>
  </si>
  <si>
    <t>Faculdade de Educação</t>
  </si>
  <si>
    <t>Fundamentos Pedagógicos</t>
  </si>
  <si>
    <t>Sociedade, Educação e Conhecimento</t>
  </si>
  <si>
    <t>Faculdade de Farmácia</t>
  </si>
  <si>
    <t>Tecnologia Farmacêutica</t>
  </si>
  <si>
    <t>Bromatologia</t>
  </si>
  <si>
    <t>Faculdade de Nutrição</t>
  </si>
  <si>
    <t>Nutrição Dietética</t>
  </si>
  <si>
    <t>Nutrição Social</t>
  </si>
  <si>
    <t>Faculdade de Odontologia</t>
  </si>
  <si>
    <t>Odontoclínica</t>
  </si>
  <si>
    <t>Odontotécnica</t>
  </si>
  <si>
    <t>Faculdade de Veterinária</t>
  </si>
  <si>
    <t>Patologia e Clínica Veterinária</t>
  </si>
  <si>
    <t xml:space="preserve">Tecnologia dos Alimentos </t>
  </si>
  <si>
    <t>Zootecnia</t>
  </si>
  <si>
    <t>Turismo</t>
  </si>
  <si>
    <t>Instituto Biomédico</t>
  </si>
  <si>
    <t>Fisiologia e Farmacologia</t>
  </si>
  <si>
    <t>Microbiologia e Parasitologia</t>
  </si>
  <si>
    <t>Morfologia</t>
  </si>
  <si>
    <t>Instituto de Arte e Comunicação Social</t>
  </si>
  <si>
    <t>Cinema e Vídeo</t>
  </si>
  <si>
    <t>Arte</t>
  </si>
  <si>
    <t>Comunicação Social</t>
  </si>
  <si>
    <t>Ciência da Informação</t>
  </si>
  <si>
    <t>Estudos Culturais e Mídia</t>
  </si>
  <si>
    <t>Instituto de Biologia</t>
  </si>
  <si>
    <t>Imunobiologia</t>
  </si>
  <si>
    <t>Neurobiologia</t>
  </si>
  <si>
    <t>Biologia Geral</t>
  </si>
  <si>
    <t>Biologia Marinha</t>
  </si>
  <si>
    <t>Biologia Celular e Molecular</t>
  </si>
  <si>
    <t>Instituto de Ciências Humanas e Filosofia</t>
  </si>
  <si>
    <t>Ciência Política</t>
  </si>
  <si>
    <t xml:space="preserve">Filosofia </t>
  </si>
  <si>
    <t>Antropologia</t>
  </si>
  <si>
    <t>Sociologia e Metodologia em Ciências Sociais</t>
  </si>
  <si>
    <t>Instituto de Computação</t>
  </si>
  <si>
    <t>Ciência da Computação</t>
  </si>
  <si>
    <t>Instituto de Educação Física</t>
  </si>
  <si>
    <t>Educação Física e Desportos</t>
  </si>
  <si>
    <t xml:space="preserve">Instituto de Estudos Comparados em Administração Institucional de Conflitos
</t>
  </si>
  <si>
    <t>Segurança Pública</t>
  </si>
  <si>
    <t>Instituto de Física</t>
  </si>
  <si>
    <t>Física</t>
  </si>
  <si>
    <t>Instituto de Geociências</t>
  </si>
  <si>
    <t>Geografia</t>
  </si>
  <si>
    <t>Análise Geo-Ambiental</t>
  </si>
  <si>
    <t>Geologia e Geofísica</t>
  </si>
  <si>
    <t>Instituto de História</t>
  </si>
  <si>
    <t>História</t>
  </si>
  <si>
    <t>Instituto de Letras</t>
  </si>
  <si>
    <t>Letras Estrangeiras e Modernas</t>
  </si>
  <si>
    <t>Letras Clássicas e Vernáculas</t>
  </si>
  <si>
    <t>Ciência da Linguagem</t>
  </si>
  <si>
    <t>Instituto de Matemática e Estatística</t>
  </si>
  <si>
    <t>Análise</t>
  </si>
  <si>
    <t>Geometria</t>
  </si>
  <si>
    <t>Matemática Aplicada</t>
  </si>
  <si>
    <t>Psicologia</t>
  </si>
  <si>
    <t>Instituto de Psicologia</t>
  </si>
  <si>
    <t>Instituto de Química</t>
  </si>
  <si>
    <t>Química Analítica</t>
  </si>
  <si>
    <t>Química Inorgânica</t>
  </si>
  <si>
    <t>Química Orgânica</t>
  </si>
  <si>
    <t>Físico-Química</t>
  </si>
  <si>
    <t>Geoquímica</t>
  </si>
  <si>
    <t>Instituto de Saúde Coletiva</t>
  </si>
  <si>
    <t>Epidemiologia e Bioestatística</t>
  </si>
  <si>
    <t>Planejamento em Saúde</t>
  </si>
  <si>
    <t>Psiquiatria e Saúde Mental</t>
  </si>
  <si>
    <t>Saúde em Sociedade</t>
  </si>
  <si>
    <t>Escola de Engenharia de Petrópolis</t>
  </si>
  <si>
    <t>Ciências Exatas</t>
  </si>
  <si>
    <t>Engenharia Metalúrgica</t>
  </si>
  <si>
    <t>Engenharia de Agronegócios</t>
  </si>
  <si>
    <t xml:space="preserve">Instituto de Ciências da Sociedade e Desenvolvimento Regional (Campos do Goytacazes)
</t>
  </si>
  <si>
    <t>Ciências Econômicas</t>
  </si>
  <si>
    <t>Serviço Social</t>
  </si>
  <si>
    <t>Fundamentos de Ciências da Sociedade</t>
  </si>
  <si>
    <t>Ciências Sociais</t>
  </si>
  <si>
    <t xml:space="preserve">Direito </t>
  </si>
  <si>
    <t>Computação</t>
  </si>
  <si>
    <t>Engenharia</t>
  </si>
  <si>
    <t xml:space="preserve">Instituto de Ciências Exatas (Volta Redonda)
</t>
  </si>
  <si>
    <t xml:space="preserve">Química </t>
  </si>
  <si>
    <t>Matemática</t>
  </si>
  <si>
    <t>Administração e Administração Pública</t>
  </si>
  <si>
    <t>Direito</t>
  </si>
  <si>
    <t>Multidisciplinar</t>
  </si>
  <si>
    <t>Educação</t>
  </si>
  <si>
    <t>Geografia e Políticas Públicas</t>
  </si>
  <si>
    <t>Enfermagem</t>
  </si>
  <si>
    <t>Ciências da Natureza</t>
  </si>
  <si>
    <t>Artes e Estudos Culturais</t>
  </si>
  <si>
    <t>Ciências Básicas</t>
  </si>
  <si>
    <t>Instituto do Noroeste Fluminense de Educação Superior (Santo Antônio de Pádua)</t>
  </si>
  <si>
    <t>Ciências Humanas</t>
  </si>
  <si>
    <t>Concordo Totalmente</t>
  </si>
  <si>
    <t>UNIVERSIDADE FEDERAL FLUMINENSE</t>
  </si>
  <si>
    <t>Ciências Exatas, Biológicas e da Terra</t>
  </si>
  <si>
    <t>Faculdade de Direito</t>
  </si>
  <si>
    <t xml:space="preserve">Direito Privado </t>
  </si>
  <si>
    <t>Direito Público</t>
  </si>
  <si>
    <t>Direito Aplicado</t>
  </si>
  <si>
    <t>Direito Processual</t>
  </si>
  <si>
    <t>Patologia</t>
  </si>
  <si>
    <t>Cirurgia Geral e Especializada</t>
  </si>
  <si>
    <t>Materno-Infantil</t>
  </si>
  <si>
    <t>Medicina Clínica</t>
  </si>
  <si>
    <t>Instituto de Estudos Estratégicos</t>
  </si>
  <si>
    <t>Estudos Estratégicos e Relações Internacionais</t>
  </si>
  <si>
    <t>Escola de Serviço Social</t>
  </si>
  <si>
    <t>Valor Global:</t>
  </si>
  <si>
    <t>Total</t>
  </si>
  <si>
    <t>Desvio Padrão</t>
  </si>
  <si>
    <t>Discordo Total. Ponderado</t>
  </si>
  <si>
    <t>Discordo Parc. Ponderado</t>
  </si>
  <si>
    <t>Concordo Parc. Ponderado</t>
  </si>
  <si>
    <t>Concordo Tot. Ponderado</t>
  </si>
  <si>
    <t>Instituto de Humanidades e Saúde (Rio das Ostras)</t>
  </si>
  <si>
    <t>Faculdade de Medicina</t>
  </si>
  <si>
    <t>* A média foi calculada, atribuindo os seguintes pesos às respostas: 1 = discordo totalmente; 2 = discordo parcialmente; 3 = concordo parcialmente; 4 = concordo totalmente. O valor máximo da média é igual a 4.</t>
  </si>
  <si>
    <t>Interdisciplinar</t>
  </si>
  <si>
    <t>Instituto de Saúde de Nova Friburgo</t>
  </si>
  <si>
    <t xml:space="preserve">Instituto de Ciências Humanas e Sociais  de Volta Redonda
</t>
  </si>
  <si>
    <t>Faculdade de Turismo e Hotelaria</t>
  </si>
  <si>
    <t xml:space="preserve">Escola de Engenharia Industrial Metalúrgica de Volta Redonda
</t>
  </si>
  <si>
    <t xml:space="preserve">Instituto de Educação de Angra dos Reis
</t>
  </si>
  <si>
    <t>Média*</t>
  </si>
  <si>
    <t>Formação Específica em Fonoaudiologia</t>
  </si>
  <si>
    <t>Docentes</t>
  </si>
  <si>
    <t>Cód.</t>
  </si>
  <si>
    <t>TAR</t>
  </si>
  <si>
    <t>TUR</t>
  </si>
  <si>
    <t>MFE</t>
  </si>
  <si>
    <t>MEM</t>
  </si>
  <si>
    <t>MEP</t>
  </si>
  <si>
    <t>TEC</t>
  </si>
  <si>
    <t>TER</t>
  </si>
  <si>
    <t>TEM</t>
  </si>
  <si>
    <t>TEP</t>
  </si>
  <si>
    <t>TEQ</t>
  </si>
  <si>
    <t>TDT</t>
  </si>
  <si>
    <t>TET</t>
  </si>
  <si>
    <t>TEE</t>
  </si>
  <si>
    <t>PDE</t>
  </si>
  <si>
    <t>VCE</t>
  </si>
  <si>
    <t>VMT</t>
  </si>
  <si>
    <t>VEA</t>
  </si>
  <si>
    <t>VEP</t>
  </si>
  <si>
    <t>VEM</t>
  </si>
  <si>
    <t>Ciências Atuariais e Finanças</t>
  </si>
  <si>
    <t>STA</t>
  </si>
  <si>
    <t>STC</t>
  </si>
  <si>
    <t>DCA</t>
  </si>
  <si>
    <t>STE</t>
  </si>
  <si>
    <t>Ciências Judiciarias</t>
  </si>
  <si>
    <t>DCJ</t>
  </si>
  <si>
    <t>SDV</t>
  </si>
  <si>
    <t>SDB</t>
  </si>
  <si>
    <t>SDP</t>
  </si>
  <si>
    <t>SFP</t>
  </si>
  <si>
    <t>SSE</t>
  </si>
  <si>
    <t>MTC</t>
  </si>
  <si>
    <t>MAF</t>
  </si>
  <si>
    <t>MBO</t>
  </si>
  <si>
    <t>MMI</t>
  </si>
  <si>
    <t>MPT</t>
  </si>
  <si>
    <t>MCG</t>
  </si>
  <si>
    <t>MMC</t>
  </si>
  <si>
    <t>MND</t>
  </si>
  <si>
    <t>MNS</t>
  </si>
  <si>
    <t>MOC</t>
  </si>
  <si>
    <t>MOT</t>
  </si>
  <si>
    <t>STT</t>
  </si>
  <si>
    <t>MSV</t>
  </si>
  <si>
    <t>MCV</t>
  </si>
  <si>
    <t>MTA</t>
  </si>
  <si>
    <t>MZO</t>
  </si>
  <si>
    <t>MFL</t>
  </si>
  <si>
    <t>MIP</t>
  </si>
  <si>
    <t>MMO</t>
  </si>
  <si>
    <t>GCV</t>
  </si>
  <si>
    <t>GCI</t>
  </si>
  <si>
    <t>GAT</t>
  </si>
  <si>
    <t>GCO</t>
  </si>
  <si>
    <t>GEC</t>
  </si>
  <si>
    <t>GIM</t>
  </si>
  <si>
    <t>GNE</t>
  </si>
  <si>
    <t>GBG</t>
  </si>
  <si>
    <t>GBM</t>
  </si>
  <si>
    <t>GCM</t>
  </si>
  <si>
    <t>RCM</t>
  </si>
  <si>
    <t>REG</t>
  </si>
  <si>
    <t>Instituto de Ciência e Tecnologia (Rio das Ostras)</t>
  </si>
  <si>
    <t>Instituto de Ciências da Sociedade (Macaé)</t>
  </si>
  <si>
    <t>MDI</t>
  </si>
  <si>
    <t>MCT</t>
  </si>
  <si>
    <t>MDM</t>
  </si>
  <si>
    <t>CHT</t>
  </si>
  <si>
    <t>CPS</t>
  </si>
  <si>
    <t>GRC</t>
  </si>
  <si>
    <t>CEC</t>
  </si>
  <si>
    <t>SSC</t>
  </si>
  <si>
    <t>SFC</t>
  </si>
  <si>
    <t>COC</t>
  </si>
  <si>
    <t>VQI</t>
  </si>
  <si>
    <t>VFI</t>
  </si>
  <si>
    <t>VMA</t>
  </si>
  <si>
    <t>VAD</t>
  </si>
  <si>
    <t>VCO</t>
  </si>
  <si>
    <t>VDI</t>
  </si>
  <si>
    <t>VPS</t>
  </si>
  <si>
    <t>VMD</t>
  </si>
  <si>
    <t>GFL</t>
  </si>
  <si>
    <t>GAP</t>
  </si>
  <si>
    <t>GSO</t>
  </si>
  <si>
    <t>DED</t>
  </si>
  <si>
    <t>DGP</t>
  </si>
  <si>
    <t>TCC</t>
  </si>
  <si>
    <t>GEF</t>
  </si>
  <si>
    <t>DSP</t>
  </si>
  <si>
    <t>GGE</t>
  </si>
  <si>
    <t>GAG</t>
  </si>
  <si>
    <t>GGO</t>
  </si>
  <si>
    <t>DEI</t>
  </si>
  <si>
    <t>GFI</t>
  </si>
  <si>
    <t>RPS</t>
  </si>
  <si>
    <t>RIR</t>
  </si>
  <si>
    <t>REN</t>
  </si>
  <si>
    <t>RCN</t>
  </si>
  <si>
    <t>ERA</t>
  </si>
  <si>
    <t>GHT</t>
  </si>
  <si>
    <t>GLE</t>
  </si>
  <si>
    <t>GLC</t>
  </si>
  <si>
    <t>GCL</t>
  </si>
  <si>
    <t>GET</t>
  </si>
  <si>
    <t>GAN</t>
  </si>
  <si>
    <t>GGM</t>
  </si>
  <si>
    <t>GMA</t>
  </si>
  <si>
    <t>GQA</t>
  </si>
  <si>
    <t>GQI</t>
  </si>
  <si>
    <t>GQO</t>
  </si>
  <si>
    <t>GFQ</t>
  </si>
  <si>
    <t>GEO</t>
  </si>
  <si>
    <t>GSI</t>
  </si>
  <si>
    <t>MEB</t>
  </si>
  <si>
    <t>MPS</t>
  </si>
  <si>
    <t>MSM</t>
  </si>
  <si>
    <t>MSS</t>
  </si>
  <si>
    <t>Formação Específica</t>
  </si>
  <si>
    <t>FCB</t>
  </si>
  <si>
    <t>FFE</t>
  </si>
  <si>
    <t>FEF</t>
  </si>
  <si>
    <t>PCH</t>
  </si>
  <si>
    <t>PEB</t>
  </si>
  <si>
    <t>Engenharia Agrícola e 
Meio Ambiente</t>
  </si>
  <si>
    <t>SSN</t>
  </si>
  <si>
    <t xml:space="preserve">SEN </t>
  </si>
  <si>
    <t>Farmácia e Administração
Farmacêutica</t>
  </si>
  <si>
    <t>Saúde Coletiva e Veterinária e
Saúde Pública</t>
  </si>
  <si>
    <t>MRD</t>
  </si>
  <si>
    <t>Radiologia</t>
  </si>
  <si>
    <t>Avaliação de Infraestrutura por Unidade  - 2020.2</t>
  </si>
  <si>
    <t>GCP</t>
  </si>
  <si>
    <t>gec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</si>
</sst>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  <charset val="1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0.7999816888943144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33333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/>
    <xf numFmtId="0" fontId="8" fillId="4" borderId="0" xfId="0" applyFont="1" applyFill="1"/>
    <xf numFmtId="0" fontId="8" fillId="0" borderId="0" xfId="0" applyFont="1" applyFill="1"/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0" xfId="0" applyFill="1" applyBorder="1"/>
    <xf numFmtId="164" fontId="7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2" fontId="0" fillId="0" borderId="0" xfId="0" applyNumberFormat="1"/>
    <xf numFmtId="2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0" fillId="0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9" borderId="4" xfId="0" applyFont="1" applyFill="1" applyBorder="1" applyAlignment="1">
      <alignment vertical="center" wrapText="1"/>
    </xf>
    <xf numFmtId="0" fontId="6" fillId="9" borderId="4" xfId="0" applyFont="1" applyFill="1" applyBorder="1" applyAlignment="1">
      <alignment vertical="center"/>
    </xf>
    <xf numFmtId="0" fontId="6" fillId="8" borderId="4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vertical="center"/>
    </xf>
    <xf numFmtId="0" fontId="14" fillId="7" borderId="8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4" fillId="8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2" fontId="9" fillId="6" borderId="5" xfId="0" applyNumberFormat="1" applyFont="1" applyFill="1" applyBorder="1" applyAlignment="1">
      <alignment horizontal="center" vertical="center"/>
    </xf>
    <xf numFmtId="2" fontId="9" fillId="6" borderId="6" xfId="0" applyNumberFormat="1" applyFont="1" applyFill="1" applyBorder="1" applyAlignment="1">
      <alignment horizontal="center" vertical="center"/>
    </xf>
    <xf numFmtId="164" fontId="9" fillId="6" borderId="5" xfId="0" applyNumberFormat="1" applyFont="1" applyFill="1" applyBorder="1" applyAlignment="1">
      <alignment horizontal="center" vertical="center" wrapText="1"/>
    </xf>
    <xf numFmtId="164" fontId="9" fillId="6" borderId="6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14" fillId="7" borderId="0" xfId="0" applyNumberFormat="1" applyFont="1" applyFill="1" applyBorder="1" applyAlignment="1">
      <alignment horizontal="center" vertical="center"/>
    </xf>
    <xf numFmtId="164" fontId="14" fillId="7" borderId="10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14" fillId="7" borderId="0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</cellXfs>
  <cellStyles count="3">
    <cellStyle name="Hyperlink" xfId="1" builtinId="8" hidden="1"/>
    <cellStyle name="Hyperlink seguido" xfId="2" builtinId="9" hidden="1"/>
    <cellStyle name="Normal" xfId="0" builtinId="0"/>
  </cellStyles>
  <dxfs count="0"/>
  <tableStyles count="0" defaultTableStyle="TableStyleMedium9" defaultPivotStyle="PivotStyleLight16"/>
  <colors>
    <mruColors>
      <color rgb="FFFFFFCC"/>
      <color rgb="FF80A1EC"/>
      <color rgb="FFCCFFCC"/>
      <color rgb="FFFFCC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436118</xdr:colOff>
      <xdr:row>0</xdr:row>
      <xdr:rowOff>0</xdr:rowOff>
    </xdr:from>
    <xdr:to>
      <xdr:col>5</xdr:col>
      <xdr:colOff>499289</xdr:colOff>
      <xdr:row>1</xdr:row>
      <xdr:rowOff>117661</xdr:rowOff>
    </xdr:to>
    <xdr:pic>
      <xdr:nvPicPr>
        <xdr:cNvPr id="2" name="Imagem 1" descr="uff-rj-universidade-federal-fluminens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1581" y="0"/>
          <a:ext cx="851041" cy="3528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K216"/>
  <sheetViews>
    <sheetView tabSelected="1" zoomScale="81" zoomScaleNormal="81" workbookViewId="0">
      <pane xSplit="1" ySplit="7" topLeftCell="B140" activePane="bottomRight" state="frozenSplit"/>
      <selection pane="topRight" activeCell="B1" sqref="B1"/>
      <selection pane="bottomLeft" activeCell="A6" sqref="A6"/>
      <selection pane="bottomRight" activeCell="H7" sqref="D7:H7"/>
    </sheetView>
  </sheetViews>
  <sheetFormatPr defaultColWidth="8.85546875" defaultRowHeight="15"/>
  <cols>
    <col min="1" max="1" width="22" style="2" customWidth="1"/>
    <col min="2" max="2" width="7.140625" style="43" customWidth="1"/>
    <col min="3" max="3" width="30" style="37" customWidth="1"/>
    <col min="4" max="4" width="11.42578125" style="1" customWidth="1"/>
    <col min="5" max="5" width="11.85546875" style="7" customWidth="1"/>
    <col min="6" max="6" width="13.140625" style="7" customWidth="1"/>
    <col min="7" max="7" width="13.5703125" style="7" customWidth="1"/>
    <col min="8" max="8" width="13.140625" style="7" customWidth="1"/>
    <col min="9" max="9" width="9.42578125" style="13" customWidth="1"/>
    <col min="10" max="10" width="15.140625" style="1" customWidth="1"/>
    <col min="11" max="11" width="13" style="1" customWidth="1"/>
    <col min="12" max="12" width="14" style="1" customWidth="1"/>
    <col min="13" max="13" width="14.7109375" style="1" customWidth="1"/>
    <col min="14" max="14" width="8.85546875" style="13" customWidth="1"/>
    <col min="15" max="15" width="10.140625" style="18" customWidth="1"/>
    <col min="16" max="16" width="13.140625" style="29" customWidth="1"/>
    <col min="17" max="17" width="7" customWidth="1"/>
    <col min="18" max="18" width="7.28515625" style="23" customWidth="1"/>
    <col min="19" max="19" width="5.42578125" customWidth="1"/>
    <col min="20" max="20" width="5" customWidth="1"/>
  </cols>
  <sheetData>
    <row r="1" spans="1:869" ht="18.75" customHeight="1">
      <c r="A1" s="85" t="s">
        <v>127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6"/>
      <c r="R1" s="20"/>
    </row>
    <row r="2" spans="1:869" ht="1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  <c r="R2" s="20"/>
    </row>
    <row r="3" spans="1:869" ht="21.75" customHeight="1">
      <c r="A3" s="90" t="s">
        <v>292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  <c r="R3" s="20"/>
    </row>
    <row r="4" spans="1:869" ht="21.75" customHeight="1">
      <c r="A4" s="48" t="s">
        <v>159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  <c r="R4" s="20"/>
    </row>
    <row r="5" spans="1:869" s="4" customFormat="1" ht="15.75" customHeight="1">
      <c r="A5" s="71" t="s">
        <v>4</v>
      </c>
      <c r="B5" s="71" t="s">
        <v>160</v>
      </c>
      <c r="C5" s="79" t="s">
        <v>5</v>
      </c>
      <c r="D5" s="68" t="s">
        <v>0</v>
      </c>
      <c r="E5" s="68" t="s">
        <v>1</v>
      </c>
      <c r="F5" s="68" t="s">
        <v>2</v>
      </c>
      <c r="G5" s="68" t="s">
        <v>3</v>
      </c>
      <c r="H5" s="68" t="s">
        <v>126</v>
      </c>
      <c r="I5" s="68" t="s">
        <v>142</v>
      </c>
      <c r="J5" s="68" t="s">
        <v>144</v>
      </c>
      <c r="K5" s="68" t="s">
        <v>145</v>
      </c>
      <c r="L5" s="68" t="s">
        <v>146</v>
      </c>
      <c r="M5" s="68" t="s">
        <v>147</v>
      </c>
      <c r="N5" s="68" t="s">
        <v>142</v>
      </c>
      <c r="O5" s="75" t="s">
        <v>157</v>
      </c>
      <c r="P5" s="77" t="s">
        <v>143</v>
      </c>
      <c r="Q5" s="5"/>
      <c r="R5" s="21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</row>
    <row r="6" spans="1:869" s="4" customFormat="1" ht="29.25" customHeight="1">
      <c r="A6" s="71"/>
      <c r="B6" s="71"/>
      <c r="C6" s="7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76"/>
      <c r="P6" s="78"/>
      <c r="Q6" s="5"/>
      <c r="R6" s="21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</row>
    <row r="7" spans="1:869" ht="18" customHeight="1">
      <c r="A7" s="87" t="s">
        <v>141</v>
      </c>
      <c r="B7" s="88"/>
      <c r="C7" s="89"/>
      <c r="D7" s="14">
        <v>556</v>
      </c>
      <c r="E7" s="14">
        <v>184</v>
      </c>
      <c r="F7" s="14">
        <v>453</v>
      </c>
      <c r="G7" s="14">
        <v>1612</v>
      </c>
      <c r="H7" s="14">
        <v>2979</v>
      </c>
      <c r="I7" s="11">
        <f>SUM(E7:H7)</f>
        <v>5228</v>
      </c>
      <c r="J7" s="14">
        <f>E7*1</f>
        <v>184</v>
      </c>
      <c r="K7" s="14">
        <f>F7*2</f>
        <v>906</v>
      </c>
      <c r="L7" s="14">
        <f>G7*3</f>
        <v>4836</v>
      </c>
      <c r="M7" s="14">
        <f>H7*4</f>
        <v>11916</v>
      </c>
      <c r="N7" s="33">
        <f>SUM(J7:M7)</f>
        <v>17842</v>
      </c>
      <c r="O7" s="15">
        <f>N7/I7</f>
        <v>3.412777352716144</v>
      </c>
      <c r="P7" s="28">
        <f>SQRT((((1-O7)^2)*E7+((2-O7)^2)*F7+((3-O7)^2)*G7+((4-O7)^2)*H7)/I7)</f>
        <v>0.79174519745732652</v>
      </c>
      <c r="R7" s="22"/>
    </row>
    <row r="8" spans="1:869" ht="22.5" customHeight="1">
      <c r="A8" s="53" t="s">
        <v>6</v>
      </c>
      <c r="B8" s="38" t="s">
        <v>161</v>
      </c>
      <c r="C8" s="46" t="s">
        <v>7</v>
      </c>
      <c r="D8" s="31">
        <v>10</v>
      </c>
      <c r="E8" s="31">
        <v>3</v>
      </c>
      <c r="F8" s="31">
        <v>15</v>
      </c>
      <c r="G8" s="31">
        <v>42</v>
      </c>
      <c r="H8" s="31">
        <v>50</v>
      </c>
      <c r="I8" s="6">
        <f>SUM(E8:H8)</f>
        <v>110</v>
      </c>
      <c r="J8" s="31">
        <f>E8*1</f>
        <v>3</v>
      </c>
      <c r="K8" s="31">
        <f>F8*2</f>
        <v>30</v>
      </c>
      <c r="L8" s="31">
        <f>G8*3</f>
        <v>126</v>
      </c>
      <c r="M8" s="31">
        <f>H8*4</f>
        <v>200</v>
      </c>
      <c r="N8" s="34">
        <f>SUM(J8:M8)</f>
        <v>359</v>
      </c>
      <c r="O8" s="17">
        <f>N8/I8</f>
        <v>3.2636363636363637</v>
      </c>
      <c r="P8" s="64">
        <f>SQRT((((1-O10)^2)*E10+((2-O10)^2)*F10+((3-O10)^2)*G10+((4-O10)^2)*H10)/I10)</f>
        <v>0.79182177159312073</v>
      </c>
    </row>
    <row r="9" spans="1:869" ht="23.25" customHeight="1">
      <c r="A9" s="53"/>
      <c r="B9" s="38" t="s">
        <v>162</v>
      </c>
      <c r="C9" s="46" t="s">
        <v>8</v>
      </c>
      <c r="D9" s="31">
        <v>4</v>
      </c>
      <c r="E9" s="31">
        <v>0</v>
      </c>
      <c r="F9" s="31">
        <v>4</v>
      </c>
      <c r="G9" s="31">
        <v>5</v>
      </c>
      <c r="H9" s="31">
        <v>19</v>
      </c>
      <c r="I9" s="6">
        <f>SUM(E9:H9)</f>
        <v>28</v>
      </c>
      <c r="J9" s="31">
        <f>E9*1</f>
        <v>0</v>
      </c>
      <c r="K9" s="31">
        <f t="shared" ref="K9:K10" si="0">F9*2</f>
        <v>8</v>
      </c>
      <c r="L9" s="31">
        <f t="shared" ref="L9:L10" si="1">G9*3</f>
        <v>15</v>
      </c>
      <c r="M9" s="31">
        <f t="shared" ref="M9:M10" si="2">H9*4</f>
        <v>76</v>
      </c>
      <c r="N9" s="34">
        <f t="shared" ref="N9:N10" si="3">SUM(J9:M9)</f>
        <v>99</v>
      </c>
      <c r="O9" s="17">
        <f t="shared" ref="O9:O10" si="4">N9/I9</f>
        <v>3.5357142857142856</v>
      </c>
      <c r="P9" s="65"/>
    </row>
    <row r="10" spans="1:869" s="3" customFormat="1" ht="15.75" customHeight="1">
      <c r="A10" s="53"/>
      <c r="B10" s="92" t="s">
        <v>142</v>
      </c>
      <c r="C10" s="93"/>
      <c r="D10" s="8">
        <f>SUM(D8:D9)</f>
        <v>14</v>
      </c>
      <c r="E10" s="8">
        <f>SUM(E7:E9)</f>
        <v>187</v>
      </c>
      <c r="F10" s="8">
        <f>SUM(F7:F9)</f>
        <v>472</v>
      </c>
      <c r="G10" s="8">
        <f>SUM(G7:G9)</f>
        <v>1659</v>
      </c>
      <c r="H10" s="8">
        <f>SUM(H7:H9)</f>
        <v>3048</v>
      </c>
      <c r="I10" s="8">
        <f>SUM(E10:H10)</f>
        <v>5366</v>
      </c>
      <c r="J10" s="32">
        <f>E10*1</f>
        <v>187</v>
      </c>
      <c r="K10" s="32">
        <f t="shared" si="0"/>
        <v>944</v>
      </c>
      <c r="L10" s="32">
        <f t="shared" si="1"/>
        <v>4977</v>
      </c>
      <c r="M10" s="32">
        <f t="shared" si="2"/>
        <v>12192</v>
      </c>
      <c r="N10" s="19">
        <f t="shared" si="3"/>
        <v>18300</v>
      </c>
      <c r="O10" s="16">
        <f t="shared" si="4"/>
        <v>3.4103615355944839</v>
      </c>
      <c r="P10" s="66"/>
      <c r="R10" s="27"/>
    </row>
    <row r="11" spans="1:869" ht="14.25" customHeight="1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R11" s="20"/>
    </row>
    <row r="12" spans="1:869" ht="30" customHeight="1">
      <c r="A12" s="55" t="s">
        <v>9</v>
      </c>
      <c r="B12" s="39" t="s">
        <v>163</v>
      </c>
      <c r="C12" s="46" t="s">
        <v>10</v>
      </c>
      <c r="D12" s="31">
        <v>0</v>
      </c>
      <c r="E12" s="31">
        <v>0</v>
      </c>
      <c r="F12" s="31">
        <v>0</v>
      </c>
      <c r="G12" s="31">
        <v>10</v>
      </c>
      <c r="H12" s="31">
        <v>22</v>
      </c>
      <c r="I12" s="12">
        <f>SUM(E12:H12)</f>
        <v>32</v>
      </c>
      <c r="J12" s="31">
        <f t="shared" ref="J12:J15" si="5">E12*1</f>
        <v>0</v>
      </c>
      <c r="K12" s="31">
        <f t="shared" ref="K12:K15" si="6">F12*2</f>
        <v>0</v>
      </c>
      <c r="L12" s="31">
        <f t="shared" ref="L12:L15" si="7">G12*3</f>
        <v>30</v>
      </c>
      <c r="M12" s="31">
        <f t="shared" ref="M12:M15" si="8">H12*4</f>
        <v>88</v>
      </c>
      <c r="N12" s="34">
        <f t="shared" ref="N12:N15" si="9">SUM(J12:M12)</f>
        <v>118</v>
      </c>
      <c r="O12" s="17">
        <f t="shared" ref="O12:O80" si="10">N12/I12</f>
        <v>3.6875</v>
      </c>
      <c r="P12" s="57">
        <f>SQRT((((1-O15)^2)*E15+((2-O15)^2)*F15+((3-O15)^2)*G15+((4-O15)^2)*H15)/I15)</f>
        <v>0.66521260088068646</v>
      </c>
      <c r="R12" s="24"/>
      <c r="U12" s="26"/>
    </row>
    <row r="13" spans="1:869" ht="24" customHeight="1">
      <c r="A13" s="55"/>
      <c r="B13" s="39" t="s">
        <v>164</v>
      </c>
      <c r="C13" s="46" t="s">
        <v>11</v>
      </c>
      <c r="D13" s="31">
        <v>0</v>
      </c>
      <c r="E13" s="31">
        <v>1</v>
      </c>
      <c r="F13" s="31">
        <v>2</v>
      </c>
      <c r="G13" s="31">
        <v>10</v>
      </c>
      <c r="H13" s="31">
        <v>3</v>
      </c>
      <c r="I13" s="12">
        <f>SUM(E13:H13)</f>
        <v>16</v>
      </c>
      <c r="J13" s="31">
        <f t="shared" si="5"/>
        <v>1</v>
      </c>
      <c r="K13" s="31">
        <f t="shared" si="6"/>
        <v>4</v>
      </c>
      <c r="L13" s="31">
        <f t="shared" si="7"/>
        <v>30</v>
      </c>
      <c r="M13" s="31">
        <f t="shared" si="8"/>
        <v>12</v>
      </c>
      <c r="N13" s="34">
        <f t="shared" si="9"/>
        <v>47</v>
      </c>
      <c r="O13" s="17">
        <f t="shared" si="10"/>
        <v>2.9375</v>
      </c>
      <c r="P13" s="57"/>
      <c r="R13" s="24"/>
    </row>
    <row r="14" spans="1:869" ht="30.75" customHeight="1">
      <c r="A14" s="55"/>
      <c r="B14" s="39" t="s">
        <v>165</v>
      </c>
      <c r="C14" s="46" t="s">
        <v>12</v>
      </c>
      <c r="D14" s="31">
        <v>2</v>
      </c>
      <c r="E14" s="31">
        <v>0</v>
      </c>
      <c r="F14" s="31">
        <v>1</v>
      </c>
      <c r="G14" s="31">
        <v>4</v>
      </c>
      <c r="H14" s="31">
        <v>9</v>
      </c>
      <c r="I14" s="12">
        <f>SUM(E14:H14)</f>
        <v>14</v>
      </c>
      <c r="J14" s="31">
        <f t="shared" si="5"/>
        <v>0</v>
      </c>
      <c r="K14" s="31">
        <f t="shared" si="6"/>
        <v>2</v>
      </c>
      <c r="L14" s="31">
        <f t="shared" si="7"/>
        <v>12</v>
      </c>
      <c r="M14" s="31">
        <f t="shared" si="8"/>
        <v>36</v>
      </c>
      <c r="N14" s="34">
        <f t="shared" si="9"/>
        <v>50</v>
      </c>
      <c r="O14" s="17">
        <v>0</v>
      </c>
      <c r="P14" s="57"/>
      <c r="R14" s="24"/>
    </row>
    <row r="15" spans="1:869" ht="17.25" customHeight="1">
      <c r="A15" s="55"/>
      <c r="B15" s="92" t="s">
        <v>142</v>
      </c>
      <c r="C15" s="93"/>
      <c r="D15" s="8">
        <f>SUM(D12:D14)</f>
        <v>2</v>
      </c>
      <c r="E15" s="8">
        <f>SUM(E12:E14)</f>
        <v>1</v>
      </c>
      <c r="F15" s="8">
        <f>SUM(F12:F14)</f>
        <v>3</v>
      </c>
      <c r="G15" s="8">
        <f>SUM(G12:G14)</f>
        <v>24</v>
      </c>
      <c r="H15" s="8">
        <f>SUM(H12:H14)</f>
        <v>34</v>
      </c>
      <c r="I15" s="8">
        <f>SUM(E15:H15)</f>
        <v>62</v>
      </c>
      <c r="J15" s="32">
        <f t="shared" si="5"/>
        <v>1</v>
      </c>
      <c r="K15" s="32">
        <f t="shared" si="6"/>
        <v>6</v>
      </c>
      <c r="L15" s="32">
        <f t="shared" si="7"/>
        <v>72</v>
      </c>
      <c r="M15" s="32">
        <f t="shared" si="8"/>
        <v>136</v>
      </c>
      <c r="N15" s="19">
        <f t="shared" si="9"/>
        <v>215</v>
      </c>
      <c r="O15" s="16">
        <f t="shared" si="10"/>
        <v>3.467741935483871</v>
      </c>
      <c r="P15" s="57"/>
      <c r="R15" s="24"/>
    </row>
    <row r="16" spans="1:869" ht="13.5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R16" s="20"/>
    </row>
    <row r="17" spans="1:18" ht="15" customHeight="1">
      <c r="A17" s="55" t="s">
        <v>13</v>
      </c>
      <c r="B17" s="39" t="s">
        <v>166</v>
      </c>
      <c r="C17" s="46" t="s">
        <v>14</v>
      </c>
      <c r="D17" s="31">
        <v>2</v>
      </c>
      <c r="E17" s="31">
        <v>1</v>
      </c>
      <c r="F17" s="31">
        <v>4</v>
      </c>
      <c r="G17" s="31">
        <v>14</v>
      </c>
      <c r="H17" s="31">
        <v>59</v>
      </c>
      <c r="I17" s="6">
        <f t="shared" ref="I17:I25" si="11">SUM(E17:H17)</f>
        <v>78</v>
      </c>
      <c r="J17" s="31">
        <f t="shared" ref="J17:J83" si="12">E17*1</f>
        <v>1</v>
      </c>
      <c r="K17" s="31">
        <f t="shared" ref="K17:K25" si="13">F17*2</f>
        <v>8</v>
      </c>
      <c r="L17" s="31">
        <f t="shared" ref="L17:L25" si="14">G17*3</f>
        <v>42</v>
      </c>
      <c r="M17" s="31">
        <f t="shared" ref="M17:M25" si="15">H17*4</f>
        <v>236</v>
      </c>
      <c r="N17" s="34">
        <f t="shared" ref="N17:N25" si="16">SUM(J17:M17)</f>
        <v>287</v>
      </c>
      <c r="O17" s="17">
        <f t="shared" si="10"/>
        <v>3.6794871794871793</v>
      </c>
      <c r="P17" s="57">
        <f>SQRT((((1-O25)^2)*E25+((2-O25)^2)*F25+((3-O25)^2)*G25+((4-O25)^2)*H25)/I25)</f>
        <v>0.79962631439107368</v>
      </c>
    </row>
    <row r="18" spans="1:18" ht="27.75" customHeight="1">
      <c r="A18" s="55"/>
      <c r="B18" s="39" t="s">
        <v>167</v>
      </c>
      <c r="C18" s="46" t="s">
        <v>285</v>
      </c>
      <c r="D18" s="31">
        <v>5</v>
      </c>
      <c r="E18" s="31">
        <v>4</v>
      </c>
      <c r="F18" s="31">
        <v>3</v>
      </c>
      <c r="G18" s="31">
        <v>4</v>
      </c>
      <c r="H18" s="31">
        <v>16</v>
      </c>
      <c r="I18" s="6">
        <f t="shared" si="11"/>
        <v>27</v>
      </c>
      <c r="J18" s="31">
        <f t="shared" si="12"/>
        <v>4</v>
      </c>
      <c r="K18" s="31">
        <f t="shared" si="13"/>
        <v>6</v>
      </c>
      <c r="L18" s="31">
        <f t="shared" si="14"/>
        <v>12</v>
      </c>
      <c r="M18" s="31">
        <f t="shared" si="15"/>
        <v>64</v>
      </c>
      <c r="N18" s="34">
        <f t="shared" si="16"/>
        <v>86</v>
      </c>
      <c r="O18" s="17">
        <f t="shared" si="10"/>
        <v>3.1851851851851851</v>
      </c>
      <c r="P18" s="57"/>
    </row>
    <row r="19" spans="1:18" ht="15" customHeight="1">
      <c r="A19" s="55"/>
      <c r="B19" s="39" t="s">
        <v>168</v>
      </c>
      <c r="C19" s="46" t="s">
        <v>15</v>
      </c>
      <c r="D19" s="31">
        <v>4</v>
      </c>
      <c r="E19" s="31">
        <v>3</v>
      </c>
      <c r="F19" s="31">
        <v>7</v>
      </c>
      <c r="G19" s="31">
        <v>17</v>
      </c>
      <c r="H19" s="31">
        <v>33</v>
      </c>
      <c r="I19" s="6">
        <f t="shared" si="11"/>
        <v>60</v>
      </c>
      <c r="J19" s="31">
        <f t="shared" si="12"/>
        <v>3</v>
      </c>
      <c r="K19" s="31">
        <f t="shared" si="13"/>
        <v>14</v>
      </c>
      <c r="L19" s="31">
        <f t="shared" si="14"/>
        <v>51</v>
      </c>
      <c r="M19" s="31">
        <f t="shared" si="15"/>
        <v>132</v>
      </c>
      <c r="N19" s="34">
        <f t="shared" si="16"/>
        <v>200</v>
      </c>
      <c r="O19" s="17">
        <f t="shared" si="10"/>
        <v>3.3333333333333335</v>
      </c>
      <c r="P19" s="57"/>
    </row>
    <row r="20" spans="1:18" ht="15" customHeight="1">
      <c r="A20" s="55"/>
      <c r="B20" s="39" t="s">
        <v>169</v>
      </c>
      <c r="C20" s="46" t="s">
        <v>16</v>
      </c>
      <c r="D20" s="31">
        <v>7</v>
      </c>
      <c r="E20" s="31">
        <v>4</v>
      </c>
      <c r="F20" s="31">
        <v>9</v>
      </c>
      <c r="G20" s="31">
        <v>15</v>
      </c>
      <c r="H20" s="31">
        <v>61</v>
      </c>
      <c r="I20" s="6">
        <f t="shared" si="11"/>
        <v>89</v>
      </c>
      <c r="J20" s="31">
        <f t="shared" si="12"/>
        <v>4</v>
      </c>
      <c r="K20" s="31">
        <f t="shared" si="13"/>
        <v>18</v>
      </c>
      <c r="L20" s="31">
        <f t="shared" si="14"/>
        <v>45</v>
      </c>
      <c r="M20" s="31">
        <f t="shared" si="15"/>
        <v>244</v>
      </c>
      <c r="N20" s="34">
        <f t="shared" si="16"/>
        <v>311</v>
      </c>
      <c r="O20" s="17">
        <f t="shared" si="10"/>
        <v>3.49438202247191</v>
      </c>
      <c r="P20" s="57"/>
    </row>
    <row r="21" spans="1:18" ht="15" customHeight="1">
      <c r="A21" s="55"/>
      <c r="B21" s="39" t="s">
        <v>170</v>
      </c>
      <c r="C21" s="47" t="s">
        <v>17</v>
      </c>
      <c r="D21" s="31">
        <v>9</v>
      </c>
      <c r="E21" s="31">
        <v>1</v>
      </c>
      <c r="F21" s="31">
        <v>2</v>
      </c>
      <c r="G21" s="31">
        <v>15</v>
      </c>
      <c r="H21" s="31">
        <v>45</v>
      </c>
      <c r="I21" s="6">
        <f t="shared" si="11"/>
        <v>63</v>
      </c>
      <c r="J21" s="31">
        <f t="shared" si="12"/>
        <v>1</v>
      </c>
      <c r="K21" s="31">
        <f t="shared" si="13"/>
        <v>4</v>
      </c>
      <c r="L21" s="31">
        <f t="shared" si="14"/>
        <v>45</v>
      </c>
      <c r="M21" s="31">
        <f t="shared" si="15"/>
        <v>180</v>
      </c>
      <c r="N21" s="34">
        <f t="shared" si="16"/>
        <v>230</v>
      </c>
      <c r="O21" s="17">
        <f t="shared" si="10"/>
        <v>3.6507936507936507</v>
      </c>
      <c r="P21" s="57"/>
    </row>
    <row r="22" spans="1:18" ht="15" customHeight="1">
      <c r="A22" s="55"/>
      <c r="B22" s="39" t="s">
        <v>171</v>
      </c>
      <c r="C22" s="46" t="s">
        <v>18</v>
      </c>
      <c r="D22" s="31">
        <v>7</v>
      </c>
      <c r="E22" s="31">
        <v>1</v>
      </c>
      <c r="F22" s="31">
        <v>3</v>
      </c>
      <c r="G22" s="31">
        <v>4</v>
      </c>
      <c r="H22" s="31">
        <v>17</v>
      </c>
      <c r="I22" s="6">
        <f t="shared" si="11"/>
        <v>25</v>
      </c>
      <c r="J22" s="31">
        <f t="shared" si="12"/>
        <v>1</v>
      </c>
      <c r="K22" s="31">
        <f t="shared" si="13"/>
        <v>6</v>
      </c>
      <c r="L22" s="31">
        <f t="shared" si="14"/>
        <v>12</v>
      </c>
      <c r="M22" s="31">
        <f t="shared" si="15"/>
        <v>68</v>
      </c>
      <c r="N22" s="34">
        <f t="shared" si="16"/>
        <v>87</v>
      </c>
      <c r="O22" s="17">
        <f>N22/I22</f>
        <v>3.48</v>
      </c>
      <c r="P22" s="57"/>
    </row>
    <row r="23" spans="1:18" ht="15" customHeight="1">
      <c r="A23" s="55"/>
      <c r="B23" s="39" t="s">
        <v>172</v>
      </c>
      <c r="C23" s="47" t="s">
        <v>19</v>
      </c>
      <c r="D23" s="31">
        <v>5</v>
      </c>
      <c r="E23" s="31">
        <v>3</v>
      </c>
      <c r="F23" s="31">
        <v>4</v>
      </c>
      <c r="G23" s="31">
        <v>16</v>
      </c>
      <c r="H23" s="31">
        <v>28</v>
      </c>
      <c r="I23" s="6">
        <f t="shared" si="11"/>
        <v>51</v>
      </c>
      <c r="J23" s="31">
        <f t="shared" si="12"/>
        <v>3</v>
      </c>
      <c r="K23" s="31">
        <f t="shared" si="13"/>
        <v>8</v>
      </c>
      <c r="L23" s="31">
        <f t="shared" si="14"/>
        <v>48</v>
      </c>
      <c r="M23" s="31">
        <f t="shared" si="15"/>
        <v>112</v>
      </c>
      <c r="N23" s="34">
        <f t="shared" si="16"/>
        <v>171</v>
      </c>
      <c r="O23" s="17">
        <f t="shared" si="10"/>
        <v>3.3529411764705883</v>
      </c>
      <c r="P23" s="57"/>
    </row>
    <row r="24" spans="1:18" ht="15" customHeight="1">
      <c r="A24" s="55"/>
      <c r="B24" s="39" t="s">
        <v>173</v>
      </c>
      <c r="C24" s="46" t="s">
        <v>20</v>
      </c>
      <c r="D24" s="31">
        <v>18</v>
      </c>
      <c r="E24" s="31">
        <v>0</v>
      </c>
      <c r="F24" s="31">
        <v>1</v>
      </c>
      <c r="G24" s="31">
        <v>5</v>
      </c>
      <c r="H24" s="31">
        <v>32</v>
      </c>
      <c r="I24" s="6">
        <f t="shared" si="11"/>
        <v>38</v>
      </c>
      <c r="J24" s="31">
        <f t="shared" si="12"/>
        <v>0</v>
      </c>
      <c r="K24" s="31">
        <f t="shared" si="13"/>
        <v>2</v>
      </c>
      <c r="L24" s="31">
        <f t="shared" si="14"/>
        <v>15</v>
      </c>
      <c r="M24" s="31">
        <f t="shared" si="15"/>
        <v>128</v>
      </c>
      <c r="N24" s="34">
        <f t="shared" si="16"/>
        <v>145</v>
      </c>
      <c r="O24" s="17">
        <f t="shared" si="10"/>
        <v>3.8157894736842106</v>
      </c>
      <c r="P24" s="57"/>
    </row>
    <row r="25" spans="1:18">
      <c r="A25" s="55"/>
      <c r="B25" s="92" t="s">
        <v>142</v>
      </c>
      <c r="C25" s="93"/>
      <c r="D25" s="8">
        <f>SUM(D17:D24)</f>
        <v>57</v>
      </c>
      <c r="E25" s="8">
        <f>SUM(E17:E24)</f>
        <v>17</v>
      </c>
      <c r="F25" s="8">
        <f>SUM(F17:F24)</f>
        <v>33</v>
      </c>
      <c r="G25" s="8">
        <f>SUM(G17:G24)</f>
        <v>90</v>
      </c>
      <c r="H25" s="8">
        <f>SUM(H17:H24)</f>
        <v>291</v>
      </c>
      <c r="I25" s="8">
        <f t="shared" si="11"/>
        <v>431</v>
      </c>
      <c r="J25" s="32">
        <f t="shared" si="12"/>
        <v>17</v>
      </c>
      <c r="K25" s="32">
        <f t="shared" si="13"/>
        <v>66</v>
      </c>
      <c r="L25" s="32">
        <f t="shared" si="14"/>
        <v>270</v>
      </c>
      <c r="M25" s="32">
        <f t="shared" si="15"/>
        <v>1164</v>
      </c>
      <c r="N25" s="19">
        <f t="shared" si="16"/>
        <v>1517</v>
      </c>
      <c r="O25" s="16">
        <f t="shared" si="10"/>
        <v>3.5197215777262181</v>
      </c>
      <c r="P25" s="57"/>
    </row>
    <row r="26" spans="1:18" ht="15" customHeight="1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R26" s="20"/>
    </row>
    <row r="27" spans="1:18" ht="15.75" customHeight="1">
      <c r="A27" s="52" t="s">
        <v>100</v>
      </c>
      <c r="B27" s="38" t="s">
        <v>174</v>
      </c>
      <c r="C27" s="46" t="s">
        <v>16</v>
      </c>
      <c r="D27" s="31">
        <v>0</v>
      </c>
      <c r="E27" s="31">
        <v>0</v>
      </c>
      <c r="F27" s="31">
        <v>1</v>
      </c>
      <c r="G27" s="31">
        <v>10</v>
      </c>
      <c r="H27" s="31">
        <v>21</v>
      </c>
      <c r="I27" s="31">
        <f>SUM(E27:H27)</f>
        <v>32</v>
      </c>
      <c r="J27" s="31">
        <f t="shared" si="12"/>
        <v>0</v>
      </c>
      <c r="K27" s="31">
        <f t="shared" ref="K27:K28" si="17">F27*2</f>
        <v>2</v>
      </c>
      <c r="L27" s="31">
        <f t="shared" ref="L27:L28" si="18">G27*3</f>
        <v>30</v>
      </c>
      <c r="M27" s="31">
        <f t="shared" ref="M27:M28" si="19">H27*4</f>
        <v>84</v>
      </c>
      <c r="N27" s="34">
        <f t="shared" ref="N27:N28" si="20">SUM(J27:M27)</f>
        <v>116</v>
      </c>
      <c r="O27" s="17">
        <f t="shared" si="10"/>
        <v>3.625</v>
      </c>
      <c r="P27" s="57">
        <f>SQRT((((1-O28)^2)*E28+((2-O28)^2)*F28+((3-O28)^2)*G28+((4-O28)^2)*H28)/I28)</f>
        <v>0.54486236794258425</v>
      </c>
    </row>
    <row r="28" spans="1:18">
      <c r="A28" s="52"/>
      <c r="B28" s="92" t="s">
        <v>142</v>
      </c>
      <c r="C28" s="93"/>
      <c r="D28" s="9">
        <f>SUM(D27)</f>
        <v>0</v>
      </c>
      <c r="E28" s="9">
        <f>SUM(E27)</f>
        <v>0</v>
      </c>
      <c r="F28" s="9">
        <f>SUM(F27)</f>
        <v>1</v>
      </c>
      <c r="G28" s="9">
        <f>SUM(G27)</f>
        <v>10</v>
      </c>
      <c r="H28" s="9">
        <f>SUM(H27)</f>
        <v>21</v>
      </c>
      <c r="I28" s="9">
        <f>SUM(E28:H28)</f>
        <v>32</v>
      </c>
      <c r="J28" s="32">
        <f t="shared" si="12"/>
        <v>0</v>
      </c>
      <c r="K28" s="32">
        <f t="shared" si="17"/>
        <v>2</v>
      </c>
      <c r="L28" s="32">
        <f t="shared" si="18"/>
        <v>30</v>
      </c>
      <c r="M28" s="32">
        <f t="shared" si="19"/>
        <v>84</v>
      </c>
      <c r="N28" s="19">
        <f t="shared" si="20"/>
        <v>116</v>
      </c>
      <c r="O28" s="16">
        <f t="shared" si="10"/>
        <v>3.625</v>
      </c>
      <c r="P28" s="57"/>
    </row>
    <row r="29" spans="1:18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R29" s="20"/>
    </row>
    <row r="30" spans="1:18" ht="15" customHeight="1">
      <c r="A30" s="58" t="s">
        <v>155</v>
      </c>
      <c r="B30" s="40" t="s">
        <v>175</v>
      </c>
      <c r="C30" s="46" t="s">
        <v>101</v>
      </c>
      <c r="D30" s="31">
        <v>2</v>
      </c>
      <c r="E30" s="31">
        <v>1</v>
      </c>
      <c r="F30" s="31">
        <v>7</v>
      </c>
      <c r="G30" s="31">
        <v>20</v>
      </c>
      <c r="H30" s="31">
        <v>18</v>
      </c>
      <c r="I30" s="36">
        <f t="shared" ref="I30:I35" si="21">SUM(E30:H30)</f>
        <v>46</v>
      </c>
      <c r="J30" s="31">
        <f t="shared" si="12"/>
        <v>1</v>
      </c>
      <c r="K30" s="31">
        <f t="shared" ref="K30:K35" si="22">F30*2</f>
        <v>14</v>
      </c>
      <c r="L30" s="31">
        <f t="shared" ref="L30:L35" si="23">G30*3</f>
        <v>60</v>
      </c>
      <c r="M30" s="31">
        <f t="shared" ref="M30:M35" si="24">H30*4</f>
        <v>72</v>
      </c>
      <c r="N30" s="34">
        <f t="shared" ref="N30:N35" si="25">SUM(J30:M30)</f>
        <v>147</v>
      </c>
      <c r="O30" s="17">
        <f t="shared" si="10"/>
        <v>3.1956521739130435</v>
      </c>
      <c r="P30" s="64">
        <f>SQRT((((1-O35)^2)*E35+((2-O35)^2)*F35+((3-O35)^2)*G35+((4-O35)^2)*H35)/I35)</f>
        <v>0.65773195196995615</v>
      </c>
    </row>
    <row r="31" spans="1:18" ht="15" customHeight="1">
      <c r="A31" s="59"/>
      <c r="B31" s="40" t="s">
        <v>176</v>
      </c>
      <c r="C31" s="46" t="s">
        <v>102</v>
      </c>
      <c r="D31" s="31">
        <v>4</v>
      </c>
      <c r="E31" s="31">
        <v>1</v>
      </c>
      <c r="F31" s="31">
        <v>5</v>
      </c>
      <c r="G31" s="31">
        <v>23</v>
      </c>
      <c r="H31" s="31">
        <v>55</v>
      </c>
      <c r="I31" s="36">
        <f t="shared" si="21"/>
        <v>84</v>
      </c>
      <c r="J31" s="31">
        <f t="shared" si="12"/>
        <v>1</v>
      </c>
      <c r="K31" s="31">
        <f t="shared" si="22"/>
        <v>10</v>
      </c>
      <c r="L31" s="31">
        <f t="shared" si="23"/>
        <v>69</v>
      </c>
      <c r="M31" s="31">
        <f t="shared" si="24"/>
        <v>220</v>
      </c>
      <c r="N31" s="34">
        <f t="shared" si="25"/>
        <v>300</v>
      </c>
      <c r="O31" s="17">
        <f t="shared" si="10"/>
        <v>3.5714285714285716</v>
      </c>
      <c r="P31" s="65"/>
    </row>
    <row r="32" spans="1:18" ht="15" customHeight="1">
      <c r="A32" s="59"/>
      <c r="B32" s="40" t="s">
        <v>177</v>
      </c>
      <c r="C32" s="46" t="s">
        <v>103</v>
      </c>
      <c r="D32" s="31">
        <v>2</v>
      </c>
      <c r="E32" s="31">
        <v>0</v>
      </c>
      <c r="F32" s="31">
        <v>1</v>
      </c>
      <c r="G32" s="31">
        <v>9</v>
      </c>
      <c r="H32" s="31">
        <v>12</v>
      </c>
      <c r="I32" s="36">
        <f t="shared" si="21"/>
        <v>22</v>
      </c>
      <c r="J32" s="31">
        <f t="shared" si="12"/>
        <v>0</v>
      </c>
      <c r="K32" s="31">
        <f t="shared" si="22"/>
        <v>2</v>
      </c>
      <c r="L32" s="31">
        <f t="shared" si="23"/>
        <v>27</v>
      </c>
      <c r="M32" s="31">
        <f t="shared" si="24"/>
        <v>48</v>
      </c>
      <c r="N32" s="34">
        <f t="shared" si="25"/>
        <v>77</v>
      </c>
      <c r="O32" s="17">
        <f t="shared" si="10"/>
        <v>3.5</v>
      </c>
      <c r="P32" s="65"/>
    </row>
    <row r="33" spans="1:18" ht="15" customHeight="1">
      <c r="A33" s="59"/>
      <c r="B33" s="40" t="s">
        <v>178</v>
      </c>
      <c r="C33" s="46" t="s">
        <v>16</v>
      </c>
      <c r="D33" s="31">
        <v>4</v>
      </c>
      <c r="E33" s="31">
        <v>0</v>
      </c>
      <c r="F33" s="31">
        <v>1</v>
      </c>
      <c r="G33" s="31">
        <v>18</v>
      </c>
      <c r="H33" s="31">
        <v>57</v>
      </c>
      <c r="I33" s="36">
        <f t="shared" si="21"/>
        <v>76</v>
      </c>
      <c r="J33" s="31">
        <f t="shared" si="12"/>
        <v>0</v>
      </c>
      <c r="K33" s="31">
        <f t="shared" si="22"/>
        <v>2</v>
      </c>
      <c r="L33" s="31">
        <f t="shared" si="23"/>
        <v>54</v>
      </c>
      <c r="M33" s="31">
        <f t="shared" si="24"/>
        <v>228</v>
      </c>
      <c r="N33" s="34">
        <f t="shared" si="25"/>
        <v>284</v>
      </c>
      <c r="O33" s="17">
        <f t="shared" si="10"/>
        <v>3.736842105263158</v>
      </c>
      <c r="P33" s="65"/>
    </row>
    <row r="34" spans="1:18" ht="15" customHeight="1">
      <c r="A34" s="59"/>
      <c r="B34" s="40" t="s">
        <v>179</v>
      </c>
      <c r="C34" s="46" t="s">
        <v>15</v>
      </c>
      <c r="D34" s="31">
        <v>1</v>
      </c>
      <c r="E34" s="31">
        <v>1</v>
      </c>
      <c r="F34" s="31">
        <v>1</v>
      </c>
      <c r="G34" s="31">
        <v>7</v>
      </c>
      <c r="H34" s="31">
        <v>22</v>
      </c>
      <c r="I34" s="36">
        <f t="shared" si="21"/>
        <v>31</v>
      </c>
      <c r="J34" s="31">
        <f t="shared" si="12"/>
        <v>1</v>
      </c>
      <c r="K34" s="31">
        <f t="shared" si="22"/>
        <v>2</v>
      </c>
      <c r="L34" s="31">
        <f t="shared" si="23"/>
        <v>21</v>
      </c>
      <c r="M34" s="31">
        <f t="shared" si="24"/>
        <v>88</v>
      </c>
      <c r="N34" s="34">
        <f t="shared" si="25"/>
        <v>112</v>
      </c>
      <c r="O34" s="17">
        <f>N34/I34</f>
        <v>3.6129032258064515</v>
      </c>
      <c r="P34" s="65"/>
    </row>
    <row r="35" spans="1:18">
      <c r="A35" s="60"/>
      <c r="B35" s="92" t="s">
        <v>142</v>
      </c>
      <c r="C35" s="93"/>
      <c r="D35" s="9">
        <f>SUM(D30:D34)</f>
        <v>13</v>
      </c>
      <c r="E35" s="9">
        <f>SUM(E30:E34)</f>
        <v>3</v>
      </c>
      <c r="F35" s="9">
        <f>SUM(F30:F34)</f>
        <v>15</v>
      </c>
      <c r="G35" s="9">
        <f>SUM(G30:G34)</f>
        <v>77</v>
      </c>
      <c r="H35" s="9">
        <f>SUM(H30:H34)</f>
        <v>164</v>
      </c>
      <c r="I35" s="9">
        <f t="shared" si="21"/>
        <v>259</v>
      </c>
      <c r="J35" s="32">
        <f t="shared" si="12"/>
        <v>3</v>
      </c>
      <c r="K35" s="32">
        <f t="shared" si="22"/>
        <v>30</v>
      </c>
      <c r="L35" s="32">
        <f t="shared" si="23"/>
        <v>231</v>
      </c>
      <c r="M35" s="32">
        <f t="shared" si="24"/>
        <v>656</v>
      </c>
      <c r="N35" s="19">
        <f t="shared" si="25"/>
        <v>920</v>
      </c>
      <c r="O35" s="16">
        <f t="shared" si="10"/>
        <v>3.5521235521235521</v>
      </c>
      <c r="P35" s="66"/>
    </row>
    <row r="36" spans="1:18" ht="13.5" customHeight="1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R36" s="20"/>
    </row>
    <row r="37" spans="1:18" ht="36" customHeight="1">
      <c r="A37" s="53" t="s">
        <v>140</v>
      </c>
      <c r="B37" s="38" t="s">
        <v>286</v>
      </c>
      <c r="C37" s="46" t="s">
        <v>106</v>
      </c>
      <c r="D37" s="31">
        <v>2</v>
      </c>
      <c r="E37" s="31">
        <v>0</v>
      </c>
      <c r="F37" s="31">
        <v>2</v>
      </c>
      <c r="G37" s="31">
        <v>26</v>
      </c>
      <c r="H37" s="31">
        <v>26</v>
      </c>
      <c r="I37" s="36">
        <f>SUM(E37:H37)</f>
        <v>54</v>
      </c>
      <c r="J37" s="31">
        <f t="shared" si="12"/>
        <v>0</v>
      </c>
      <c r="K37" s="31">
        <f t="shared" ref="K37:K38" si="26">F37*2</f>
        <v>4</v>
      </c>
      <c r="L37" s="31">
        <f t="shared" ref="L37:L38" si="27">G37*3</f>
        <v>78</v>
      </c>
      <c r="M37" s="31">
        <f t="shared" ref="M37:M38" si="28">H37*4</f>
        <v>104</v>
      </c>
      <c r="N37" s="34">
        <f t="shared" ref="N37:N38" si="29">SUM(J37:M37)</f>
        <v>186</v>
      </c>
      <c r="O37" s="17">
        <f t="shared" si="10"/>
        <v>3.4444444444444446</v>
      </c>
      <c r="P37" s="57">
        <f>SQRT((((1-O38)^2)*E38+((2-O38)^2)*F38+((3-O38)^2)*G38+((4-O38)^2)*H38)/I38)</f>
        <v>0.56655772373253166</v>
      </c>
    </row>
    <row r="38" spans="1:18">
      <c r="A38" s="53"/>
      <c r="B38" s="92" t="s">
        <v>142</v>
      </c>
      <c r="C38" s="93"/>
      <c r="D38" s="9">
        <f>SUM(D37)</f>
        <v>2</v>
      </c>
      <c r="E38" s="9">
        <f>SUM(E37)</f>
        <v>0</v>
      </c>
      <c r="F38" s="9">
        <f>SUM(F37)</f>
        <v>2</v>
      </c>
      <c r="G38" s="9">
        <f>SUM(G37)</f>
        <v>26</v>
      </c>
      <c r="H38" s="9">
        <f>SUM(H37)</f>
        <v>26</v>
      </c>
      <c r="I38" s="9">
        <f>SUM(E38:H38)</f>
        <v>54</v>
      </c>
      <c r="J38" s="32">
        <f t="shared" si="12"/>
        <v>0</v>
      </c>
      <c r="K38" s="32">
        <f t="shared" si="26"/>
        <v>4</v>
      </c>
      <c r="L38" s="32">
        <f t="shared" si="27"/>
        <v>78</v>
      </c>
      <c r="M38" s="32">
        <f t="shared" si="28"/>
        <v>104</v>
      </c>
      <c r="N38" s="19">
        <f t="shared" si="29"/>
        <v>186</v>
      </c>
      <c r="O38" s="16">
        <f t="shared" si="10"/>
        <v>3.4444444444444446</v>
      </c>
      <c r="P38" s="57"/>
    </row>
    <row r="39" spans="1:18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R39" s="20"/>
    </row>
    <row r="40" spans="1:18" ht="19.5" customHeight="1">
      <c r="A40" s="53" t="s">
        <v>21</v>
      </c>
      <c r="B40" s="38" t="s">
        <v>181</v>
      </c>
      <c r="C40" s="46" t="s">
        <v>22</v>
      </c>
      <c r="D40" s="31">
        <v>6</v>
      </c>
      <c r="E40" s="31">
        <v>1</v>
      </c>
      <c r="F40" s="31">
        <v>3</v>
      </c>
      <c r="G40" s="31">
        <v>17</v>
      </c>
      <c r="H40" s="31">
        <v>13</v>
      </c>
      <c r="I40" s="36">
        <f>SUM(E40:H40)</f>
        <v>34</v>
      </c>
      <c r="J40" s="31">
        <f t="shared" si="12"/>
        <v>1</v>
      </c>
      <c r="K40" s="31">
        <f t="shared" ref="K40:K44" si="30">F40*2</f>
        <v>6</v>
      </c>
      <c r="L40" s="31">
        <f t="shared" ref="L40:L44" si="31">G40*3</f>
        <v>51</v>
      </c>
      <c r="M40" s="31">
        <f t="shared" ref="M40:M44" si="32">H40*4</f>
        <v>52</v>
      </c>
      <c r="N40" s="34">
        <f t="shared" ref="N40:N44" si="33">SUM(J40:M40)</f>
        <v>110</v>
      </c>
      <c r="O40" s="17">
        <f t="shared" si="10"/>
        <v>3.2352941176470589</v>
      </c>
      <c r="P40" s="57">
        <f>SQRT((((1-O44)^2)*E44+((2-O44)^2)*F44+((3-O44)^2)*G44+((4-O44)^2)*H44)/I44)</f>
        <v>1.3262509933807538</v>
      </c>
    </row>
    <row r="41" spans="1:18" ht="19.5" customHeight="1">
      <c r="A41" s="53"/>
      <c r="B41" s="40" t="s">
        <v>183</v>
      </c>
      <c r="C41" s="46" t="s">
        <v>180</v>
      </c>
      <c r="D41" s="31">
        <v>7</v>
      </c>
      <c r="E41" s="31">
        <v>0</v>
      </c>
      <c r="F41" s="31">
        <v>6</v>
      </c>
      <c r="G41" s="31">
        <v>14</v>
      </c>
      <c r="H41" s="31">
        <v>45</v>
      </c>
      <c r="I41" s="36">
        <f>SUM(D41:H41)</f>
        <v>72</v>
      </c>
      <c r="J41" s="31">
        <f t="shared" si="12"/>
        <v>0</v>
      </c>
      <c r="K41" s="31">
        <f t="shared" si="30"/>
        <v>12</v>
      </c>
      <c r="L41" s="31">
        <f t="shared" si="31"/>
        <v>42</v>
      </c>
      <c r="M41" s="31">
        <f t="shared" si="32"/>
        <v>180</v>
      </c>
      <c r="N41" s="34">
        <f t="shared" si="33"/>
        <v>234</v>
      </c>
      <c r="O41" s="17">
        <f t="shared" si="10"/>
        <v>3.25</v>
      </c>
      <c r="P41" s="57"/>
    </row>
    <row r="42" spans="1:18" ht="19.5" customHeight="1">
      <c r="A42" s="53"/>
      <c r="B42" s="38" t="s">
        <v>182</v>
      </c>
      <c r="C42" s="46" t="s">
        <v>23</v>
      </c>
      <c r="D42" s="31">
        <v>4</v>
      </c>
      <c r="E42" s="31">
        <v>4</v>
      </c>
      <c r="F42" s="31">
        <v>2</v>
      </c>
      <c r="G42" s="31">
        <v>15</v>
      </c>
      <c r="H42" s="31">
        <v>7</v>
      </c>
      <c r="I42" s="36">
        <f>SUM(E42:H42)</f>
        <v>28</v>
      </c>
      <c r="J42" s="31">
        <f t="shared" si="12"/>
        <v>4</v>
      </c>
      <c r="K42" s="31">
        <f t="shared" si="30"/>
        <v>4</v>
      </c>
      <c r="L42" s="31">
        <f t="shared" si="31"/>
        <v>45</v>
      </c>
      <c r="M42" s="31">
        <f t="shared" si="32"/>
        <v>28</v>
      </c>
      <c r="N42" s="34">
        <f t="shared" si="33"/>
        <v>81</v>
      </c>
      <c r="O42" s="17">
        <f t="shared" si="10"/>
        <v>2.8928571428571428</v>
      </c>
      <c r="P42" s="57"/>
    </row>
    <row r="43" spans="1:18" ht="21" customHeight="1">
      <c r="A43" s="53"/>
      <c r="B43" s="38" t="s">
        <v>184</v>
      </c>
      <c r="C43" s="46" t="s">
        <v>24</v>
      </c>
      <c r="D43" s="31">
        <v>0</v>
      </c>
      <c r="E43" s="31">
        <v>3</v>
      </c>
      <c r="F43" s="31">
        <v>2</v>
      </c>
      <c r="G43" s="31">
        <v>9</v>
      </c>
      <c r="H43" s="31">
        <v>26</v>
      </c>
      <c r="I43" s="36">
        <f>SUM(E43:H43)</f>
        <v>40</v>
      </c>
      <c r="J43" s="31">
        <f t="shared" si="12"/>
        <v>3</v>
      </c>
      <c r="K43" s="31">
        <f t="shared" si="30"/>
        <v>4</v>
      </c>
      <c r="L43" s="31">
        <f t="shared" si="31"/>
        <v>27</v>
      </c>
      <c r="M43" s="31">
        <f t="shared" si="32"/>
        <v>104</v>
      </c>
      <c r="N43" s="34">
        <f t="shared" si="33"/>
        <v>138</v>
      </c>
      <c r="O43" s="17">
        <f t="shared" si="10"/>
        <v>3.45</v>
      </c>
      <c r="P43" s="57"/>
    </row>
    <row r="44" spans="1:18" ht="18" customHeight="1">
      <c r="A44" s="53"/>
      <c r="B44" s="92" t="s">
        <v>142</v>
      </c>
      <c r="C44" s="93"/>
      <c r="D44" s="8">
        <f>SUM(D40:D43)</f>
        <v>17</v>
      </c>
      <c r="E44" s="8">
        <f>SUM(E40:E43)</f>
        <v>8</v>
      </c>
      <c r="F44" s="8">
        <f>SUM(F40:F43)</f>
        <v>13</v>
      </c>
      <c r="G44" s="8">
        <f>SUM(G40:G43)</f>
        <v>55</v>
      </c>
      <c r="H44" s="8">
        <f>SUM(H40:H43)</f>
        <v>91</v>
      </c>
      <c r="I44" s="8">
        <f>SUM(E40:H44)</f>
        <v>334</v>
      </c>
      <c r="J44" s="32">
        <f t="shared" si="12"/>
        <v>8</v>
      </c>
      <c r="K44" s="32">
        <f t="shared" si="30"/>
        <v>26</v>
      </c>
      <c r="L44" s="32">
        <f t="shared" si="31"/>
        <v>165</v>
      </c>
      <c r="M44" s="32">
        <f t="shared" si="32"/>
        <v>364</v>
      </c>
      <c r="N44" s="19">
        <f t="shared" si="33"/>
        <v>563</v>
      </c>
      <c r="O44" s="16">
        <f t="shared" si="10"/>
        <v>1.6856287425149701</v>
      </c>
      <c r="P44" s="57"/>
    </row>
    <row r="45" spans="1:18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R45" s="20"/>
    </row>
    <row r="46" spans="1:18" ht="15" customHeight="1">
      <c r="A46" s="55" t="s">
        <v>129</v>
      </c>
      <c r="B46" s="39" t="s">
        <v>186</v>
      </c>
      <c r="C46" s="46" t="s">
        <v>185</v>
      </c>
      <c r="D46" s="31">
        <v>0</v>
      </c>
      <c r="E46" s="31">
        <v>0</v>
      </c>
      <c r="F46" s="31">
        <v>0</v>
      </c>
      <c r="G46" s="31">
        <v>0</v>
      </c>
      <c r="H46" s="31">
        <v>8</v>
      </c>
      <c r="I46" s="36">
        <f>SUM(E46:H46)</f>
        <v>8</v>
      </c>
      <c r="J46" s="31">
        <f t="shared" si="12"/>
        <v>0</v>
      </c>
      <c r="K46" s="31">
        <f t="shared" ref="K46:K51" si="34">F46*2</f>
        <v>0</v>
      </c>
      <c r="L46" s="31">
        <f t="shared" ref="L46:L51" si="35">G46*3</f>
        <v>0</v>
      </c>
      <c r="M46" s="31">
        <f t="shared" ref="M46:M51" si="36">H46*4</f>
        <v>32</v>
      </c>
      <c r="N46" s="34">
        <f t="shared" ref="N46:N51" si="37">SUM(J46:M46)</f>
        <v>32</v>
      </c>
      <c r="O46" s="17">
        <f t="shared" si="10"/>
        <v>4</v>
      </c>
      <c r="P46" s="57">
        <f>SQRT((((1-O51)^2)*E51+((2-O51)^2)*F51+((3-O51)^2)*G51+((4-O51)^2)*H51)/I51)</f>
        <v>1.3672102090928182</v>
      </c>
    </row>
    <row r="47" spans="1:18" ht="15" customHeight="1">
      <c r="A47" s="55"/>
      <c r="B47" s="39" t="s">
        <v>187</v>
      </c>
      <c r="C47" s="46" t="s">
        <v>130</v>
      </c>
      <c r="D47" s="31">
        <v>2</v>
      </c>
      <c r="E47" s="31">
        <v>0</v>
      </c>
      <c r="F47" s="31">
        <v>0</v>
      </c>
      <c r="G47" s="31">
        <v>8</v>
      </c>
      <c r="H47" s="31">
        <v>22</v>
      </c>
      <c r="I47" s="36">
        <f>SUM(E47:H47)</f>
        <v>30</v>
      </c>
      <c r="J47" s="31">
        <f t="shared" si="12"/>
        <v>0</v>
      </c>
      <c r="K47" s="31">
        <f t="shared" si="34"/>
        <v>0</v>
      </c>
      <c r="L47" s="31">
        <f t="shared" si="35"/>
        <v>24</v>
      </c>
      <c r="M47" s="31">
        <f t="shared" si="36"/>
        <v>88</v>
      </c>
      <c r="N47" s="34">
        <f t="shared" si="37"/>
        <v>112</v>
      </c>
      <c r="O47" s="17">
        <f t="shared" si="10"/>
        <v>3.7333333333333334</v>
      </c>
      <c r="P47" s="57"/>
    </row>
    <row r="48" spans="1:18" ht="15" customHeight="1">
      <c r="A48" s="55"/>
      <c r="B48" s="39" t="s">
        <v>188</v>
      </c>
      <c r="C48" s="46" t="s">
        <v>131</v>
      </c>
      <c r="D48" s="31">
        <v>18</v>
      </c>
      <c r="E48" s="31">
        <v>0</v>
      </c>
      <c r="F48" s="31">
        <v>0</v>
      </c>
      <c r="G48" s="31">
        <v>6</v>
      </c>
      <c r="H48" s="31">
        <v>16</v>
      </c>
      <c r="I48" s="36">
        <f>SUM(E48:H48)</f>
        <v>22</v>
      </c>
      <c r="J48" s="31">
        <f t="shared" si="12"/>
        <v>0</v>
      </c>
      <c r="K48" s="31">
        <f t="shared" si="34"/>
        <v>0</v>
      </c>
      <c r="L48" s="31">
        <f t="shared" si="35"/>
        <v>18</v>
      </c>
      <c r="M48" s="31">
        <f t="shared" si="36"/>
        <v>64</v>
      </c>
      <c r="N48" s="34">
        <f t="shared" si="37"/>
        <v>82</v>
      </c>
      <c r="O48" s="17">
        <f t="shared" si="10"/>
        <v>3.7272727272727271</v>
      </c>
      <c r="P48" s="57"/>
    </row>
    <row r="49" spans="1:18" ht="15" customHeight="1">
      <c r="A49" s="55"/>
      <c r="B49" s="39" t="s">
        <v>188</v>
      </c>
      <c r="C49" s="46" t="s">
        <v>132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6">
        <f>SUM(E49:H49)</f>
        <v>0</v>
      </c>
      <c r="J49" s="31">
        <f t="shared" si="12"/>
        <v>0</v>
      </c>
      <c r="K49" s="31">
        <f t="shared" si="34"/>
        <v>0</v>
      </c>
      <c r="L49" s="31">
        <f t="shared" si="35"/>
        <v>0</v>
      </c>
      <c r="M49" s="31">
        <f t="shared" si="36"/>
        <v>0</v>
      </c>
      <c r="N49" s="34">
        <f>SUM(J49:M49)</f>
        <v>0</v>
      </c>
      <c r="O49" s="17" t="e">
        <f t="shared" si="10"/>
        <v>#DIV/0!</v>
      </c>
      <c r="P49" s="57"/>
    </row>
    <row r="50" spans="1:18" ht="15" customHeight="1">
      <c r="A50" s="55"/>
      <c r="B50" s="39" t="s">
        <v>189</v>
      </c>
      <c r="C50" s="46" t="s">
        <v>133</v>
      </c>
      <c r="D50" s="31">
        <v>1</v>
      </c>
      <c r="E50" s="31">
        <v>0</v>
      </c>
      <c r="F50" s="31">
        <v>0</v>
      </c>
      <c r="G50" s="31">
        <v>1</v>
      </c>
      <c r="H50" s="31">
        <v>6</v>
      </c>
      <c r="I50" s="36">
        <f>SUM(E50:H50)</f>
        <v>7</v>
      </c>
      <c r="J50" s="31">
        <f t="shared" si="12"/>
        <v>0</v>
      </c>
      <c r="K50" s="31">
        <f t="shared" si="34"/>
        <v>0</v>
      </c>
      <c r="L50" s="31">
        <f t="shared" si="35"/>
        <v>3</v>
      </c>
      <c r="M50" s="31">
        <f t="shared" si="36"/>
        <v>24</v>
      </c>
      <c r="N50" s="34">
        <f t="shared" si="37"/>
        <v>27</v>
      </c>
      <c r="O50" s="17">
        <f t="shared" si="10"/>
        <v>3.8571428571428572</v>
      </c>
      <c r="P50" s="57"/>
    </row>
    <row r="51" spans="1:18">
      <c r="A51" s="55"/>
      <c r="B51" s="92" t="s">
        <v>142</v>
      </c>
      <c r="C51" s="93"/>
      <c r="D51" s="9">
        <f>SUM(D46:D50)</f>
        <v>21</v>
      </c>
      <c r="E51" s="9">
        <f>SUM(E46:E50)</f>
        <v>0</v>
      </c>
      <c r="F51" s="9">
        <f>SUM(F46:F50)</f>
        <v>0</v>
      </c>
      <c r="G51" s="9">
        <f>SUM(G46:G50)</f>
        <v>15</v>
      </c>
      <c r="H51" s="9">
        <f>SUM(H46:H50)</f>
        <v>52</v>
      </c>
      <c r="I51" s="9">
        <f>SUM(E46:H51)</f>
        <v>134</v>
      </c>
      <c r="J51" s="32">
        <f t="shared" si="12"/>
        <v>0</v>
      </c>
      <c r="K51" s="32">
        <f t="shared" si="34"/>
        <v>0</v>
      </c>
      <c r="L51" s="32">
        <f t="shared" si="35"/>
        <v>45</v>
      </c>
      <c r="M51" s="32">
        <f t="shared" si="36"/>
        <v>208</v>
      </c>
      <c r="N51" s="19">
        <f t="shared" si="37"/>
        <v>253</v>
      </c>
      <c r="O51" s="16">
        <f t="shared" si="10"/>
        <v>1.8880597014925373</v>
      </c>
      <c r="P51" s="57"/>
    </row>
    <row r="52" spans="1:18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</row>
    <row r="53" spans="1:18" ht="26.25" customHeight="1">
      <c r="A53" s="52" t="s">
        <v>25</v>
      </c>
      <c r="B53" s="38" t="s">
        <v>287</v>
      </c>
      <c r="C53" s="46" t="s">
        <v>26</v>
      </c>
      <c r="D53" s="31">
        <v>0</v>
      </c>
      <c r="E53" s="31">
        <v>2</v>
      </c>
      <c r="F53" s="31">
        <v>2</v>
      </c>
      <c r="G53" s="31">
        <v>12</v>
      </c>
      <c r="H53" s="31">
        <v>8</v>
      </c>
      <c r="I53" s="36">
        <f>SUM(E53:H53)</f>
        <v>24</v>
      </c>
      <c r="J53" s="31">
        <f t="shared" si="12"/>
        <v>2</v>
      </c>
      <c r="K53" s="31">
        <f t="shared" ref="K53:K54" si="38">F53*2</f>
        <v>4</v>
      </c>
      <c r="L53" s="31">
        <f t="shared" ref="L53:L54" si="39">G53*3</f>
        <v>36</v>
      </c>
      <c r="M53" s="31">
        <f t="shared" ref="M53:M54" si="40">H53*4</f>
        <v>32</v>
      </c>
      <c r="N53" s="34">
        <f t="shared" ref="N53:N54" si="41">SUM(J53:M53)</f>
        <v>74</v>
      </c>
      <c r="O53" s="17">
        <f t="shared" si="10"/>
        <v>3.0833333333333335</v>
      </c>
      <c r="P53" s="57">
        <f>SQRT((((1-O54)^2)*E54+((2-O54)^2)*F54+((3-O54)^2)*G54+((4-O54)^2)*H54)/I54)</f>
        <v>0.86200670273238345</v>
      </c>
    </row>
    <row r="54" spans="1:18" ht="15" customHeight="1">
      <c r="A54" s="52"/>
      <c r="B54" s="92" t="s">
        <v>142</v>
      </c>
      <c r="C54" s="93"/>
      <c r="D54" s="8">
        <f>SUM(D53)</f>
        <v>0</v>
      </c>
      <c r="E54" s="8">
        <f>SUM(E53)</f>
        <v>2</v>
      </c>
      <c r="F54" s="8">
        <f>SUM(F53)</f>
        <v>2</v>
      </c>
      <c r="G54" s="8">
        <f>SUM(G53)</f>
        <v>12</v>
      </c>
      <c r="H54" s="8">
        <f>SUM(H53)</f>
        <v>8</v>
      </c>
      <c r="I54" s="8">
        <f>SUM(E54:H54)</f>
        <v>24</v>
      </c>
      <c r="J54" s="32">
        <f t="shared" si="12"/>
        <v>2</v>
      </c>
      <c r="K54" s="32">
        <f t="shared" si="38"/>
        <v>4</v>
      </c>
      <c r="L54" s="32">
        <f t="shared" si="39"/>
        <v>36</v>
      </c>
      <c r="M54" s="32">
        <f t="shared" si="40"/>
        <v>32</v>
      </c>
      <c r="N54" s="19">
        <f t="shared" si="41"/>
        <v>74</v>
      </c>
      <c r="O54" s="16">
        <f t="shared" si="10"/>
        <v>3.0833333333333335</v>
      </c>
      <c r="P54" s="57"/>
    </row>
    <row r="55" spans="1:18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R55" s="20"/>
    </row>
    <row r="56" spans="1:18" ht="24" customHeight="1">
      <c r="A56" s="55" t="s">
        <v>27</v>
      </c>
      <c r="B56" s="39" t="s">
        <v>190</v>
      </c>
      <c r="C56" s="46" t="s">
        <v>28</v>
      </c>
      <c r="D56" s="31">
        <v>5</v>
      </c>
      <c r="E56" s="31">
        <v>4</v>
      </c>
      <c r="F56" s="31">
        <v>1</v>
      </c>
      <c r="G56" s="31">
        <v>13</v>
      </c>
      <c r="H56" s="31">
        <v>25</v>
      </c>
      <c r="I56" s="36">
        <f>SUM(E56:H56)</f>
        <v>43</v>
      </c>
      <c r="J56" s="31">
        <f t="shared" si="12"/>
        <v>4</v>
      </c>
      <c r="K56" s="31">
        <f t="shared" ref="K56:K58" si="42">F56*2</f>
        <v>2</v>
      </c>
      <c r="L56" s="31">
        <f t="shared" ref="L56:L58" si="43">G56*3</f>
        <v>39</v>
      </c>
      <c r="M56" s="31">
        <f t="shared" ref="M56:M58" si="44">H56*4</f>
        <v>100</v>
      </c>
      <c r="N56" s="34">
        <f t="shared" ref="N56:N58" si="45">SUM(J56:M56)</f>
        <v>145</v>
      </c>
      <c r="O56" s="17">
        <f t="shared" si="10"/>
        <v>3.3720930232558142</v>
      </c>
      <c r="P56" s="57">
        <f>SQRT((((1-O58)^2)*E58+((2-O58)^2)*F58+((3-O58)^2)*G58+((4-O58)^2)*H58)/I58)</f>
        <v>0.8243216440440625</v>
      </c>
    </row>
    <row r="57" spans="1:18" ht="24.75" customHeight="1">
      <c r="A57" s="55"/>
      <c r="B57" s="39" t="s">
        <v>191</v>
      </c>
      <c r="C57" s="46" t="s">
        <v>29</v>
      </c>
      <c r="D57" s="31">
        <v>12</v>
      </c>
      <c r="E57" s="31">
        <v>2</v>
      </c>
      <c r="F57" s="31">
        <v>11</v>
      </c>
      <c r="G57" s="31">
        <v>29</v>
      </c>
      <c r="H57" s="31">
        <v>50</v>
      </c>
      <c r="I57" s="36">
        <f>SUM(E57:H57)</f>
        <v>92</v>
      </c>
      <c r="J57" s="31">
        <f t="shared" si="12"/>
        <v>2</v>
      </c>
      <c r="K57" s="31">
        <f t="shared" si="42"/>
        <v>22</v>
      </c>
      <c r="L57" s="31">
        <f t="shared" si="43"/>
        <v>87</v>
      </c>
      <c r="M57" s="31">
        <f t="shared" si="44"/>
        <v>200</v>
      </c>
      <c r="N57" s="34">
        <f t="shared" si="45"/>
        <v>311</v>
      </c>
      <c r="O57" s="17">
        <f t="shared" si="10"/>
        <v>3.3804347826086958</v>
      </c>
      <c r="P57" s="57"/>
    </row>
    <row r="58" spans="1:18" ht="18" customHeight="1">
      <c r="A58" s="55"/>
      <c r="B58" s="92" t="s">
        <v>142</v>
      </c>
      <c r="C58" s="93"/>
      <c r="D58" s="8">
        <f>SUM(D56:D57)</f>
        <v>17</v>
      </c>
      <c r="E58" s="8">
        <f>SUM(E56:E57)</f>
        <v>6</v>
      </c>
      <c r="F58" s="8">
        <f>SUM(F56:F57)</f>
        <v>12</v>
      </c>
      <c r="G58" s="8">
        <f>SUM(G56:G57)</f>
        <v>42</v>
      </c>
      <c r="H58" s="8">
        <f>SUM(H56:H57)</f>
        <v>75</v>
      </c>
      <c r="I58" s="8">
        <f>SUM(E58:H58)</f>
        <v>135</v>
      </c>
      <c r="J58" s="32">
        <f t="shared" si="12"/>
        <v>6</v>
      </c>
      <c r="K58" s="32">
        <f t="shared" si="42"/>
        <v>24</v>
      </c>
      <c r="L58" s="32">
        <f t="shared" si="43"/>
        <v>126</v>
      </c>
      <c r="M58" s="32">
        <f t="shared" si="44"/>
        <v>300</v>
      </c>
      <c r="N58" s="19">
        <f t="shared" si="45"/>
        <v>456</v>
      </c>
      <c r="O58" s="16">
        <f t="shared" si="10"/>
        <v>3.3777777777777778</v>
      </c>
      <c r="P58" s="57"/>
    </row>
    <row r="59" spans="1:18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R59" s="20"/>
    </row>
    <row r="60" spans="1:18" ht="15" customHeight="1">
      <c r="A60" s="72" t="s">
        <v>30</v>
      </c>
      <c r="B60" s="39" t="s">
        <v>192</v>
      </c>
      <c r="C60" s="46" t="s">
        <v>31</v>
      </c>
      <c r="D60" s="31">
        <v>7</v>
      </c>
      <c r="E60" s="31">
        <v>0</v>
      </c>
      <c r="F60" s="31">
        <v>0</v>
      </c>
      <c r="G60" s="31">
        <v>7</v>
      </c>
      <c r="H60" s="31">
        <v>18</v>
      </c>
      <c r="I60" s="36">
        <f>SUM(E60:H60)</f>
        <v>25</v>
      </c>
      <c r="J60" s="31">
        <f t="shared" si="12"/>
        <v>0</v>
      </c>
      <c r="K60" s="31">
        <f t="shared" ref="K60:K63" si="46">F60*2</f>
        <v>0</v>
      </c>
      <c r="L60" s="31">
        <f t="shared" ref="L60:L63" si="47">G60*3</f>
        <v>21</v>
      </c>
      <c r="M60" s="31">
        <f t="shared" ref="M60:M63" si="48">H60*4</f>
        <v>72</v>
      </c>
      <c r="N60" s="34">
        <f t="shared" ref="N60:N63" si="49">SUM(J60:M60)</f>
        <v>93</v>
      </c>
      <c r="O60" s="17">
        <f t="shared" si="10"/>
        <v>3.72</v>
      </c>
      <c r="P60" s="64">
        <f>SQRT((((1-O63)^2)*E63+((2-O63)^2)*F63+((3-O63)^2)*G63+((4-O63)^2)*H63)/I63)</f>
        <v>0.4888883085374901</v>
      </c>
    </row>
    <row r="61" spans="1:18" ht="27.75" customHeight="1">
      <c r="A61" s="73"/>
      <c r="B61" s="39" t="s">
        <v>193</v>
      </c>
      <c r="C61" s="46" t="s">
        <v>288</v>
      </c>
      <c r="D61" s="31">
        <v>4</v>
      </c>
      <c r="E61" s="31">
        <v>0</v>
      </c>
      <c r="F61" s="31">
        <v>0</v>
      </c>
      <c r="G61" s="31">
        <v>3</v>
      </c>
      <c r="H61" s="31">
        <v>9</v>
      </c>
      <c r="I61" s="36">
        <f>SUM(E61:H61)</f>
        <v>12</v>
      </c>
      <c r="J61" s="31">
        <f t="shared" si="12"/>
        <v>0</v>
      </c>
      <c r="K61" s="31">
        <f t="shared" si="46"/>
        <v>0</v>
      </c>
      <c r="L61" s="31">
        <f t="shared" si="47"/>
        <v>9</v>
      </c>
      <c r="M61" s="31">
        <f t="shared" si="48"/>
        <v>36</v>
      </c>
      <c r="N61" s="34">
        <f t="shared" si="49"/>
        <v>45</v>
      </c>
      <c r="O61" s="17">
        <f t="shared" si="10"/>
        <v>3.75</v>
      </c>
      <c r="P61" s="65"/>
    </row>
    <row r="62" spans="1:18" ht="15" customHeight="1">
      <c r="A62" s="73"/>
      <c r="B62" s="39" t="s">
        <v>194</v>
      </c>
      <c r="C62" s="46" t="s">
        <v>32</v>
      </c>
      <c r="D62" s="31">
        <v>2</v>
      </c>
      <c r="E62" s="31">
        <v>0</v>
      </c>
      <c r="F62" s="31">
        <v>1</v>
      </c>
      <c r="G62" s="31">
        <v>5</v>
      </c>
      <c r="H62" s="31">
        <v>16</v>
      </c>
      <c r="I62" s="36">
        <f>SUM(E62:H62)</f>
        <v>22</v>
      </c>
      <c r="J62" s="31">
        <f t="shared" si="12"/>
        <v>0</v>
      </c>
      <c r="K62" s="31">
        <f t="shared" si="46"/>
        <v>2</v>
      </c>
      <c r="L62" s="31">
        <f t="shared" si="47"/>
        <v>15</v>
      </c>
      <c r="M62" s="31">
        <f t="shared" si="48"/>
        <v>64</v>
      </c>
      <c r="N62" s="34">
        <f t="shared" si="49"/>
        <v>81</v>
      </c>
      <c r="O62" s="17">
        <f t="shared" si="10"/>
        <v>3.6818181818181817</v>
      </c>
      <c r="P62" s="65"/>
    </row>
    <row r="63" spans="1:18">
      <c r="A63" s="74"/>
      <c r="B63" s="92" t="s">
        <v>142</v>
      </c>
      <c r="C63" s="93"/>
      <c r="D63" s="8">
        <f>SUM(D60:D62)</f>
        <v>13</v>
      </c>
      <c r="E63" s="8">
        <f>SUM(E60:E62)</f>
        <v>0</v>
      </c>
      <c r="F63" s="8">
        <f>SUM(F60:F62)</f>
        <v>1</v>
      </c>
      <c r="G63" s="8">
        <f>SUM(G60:G62)</f>
        <v>15</v>
      </c>
      <c r="H63" s="8">
        <f>SUM(H60:H62)</f>
        <v>43</v>
      </c>
      <c r="I63" s="8">
        <f>SUM(E63:H63)</f>
        <v>59</v>
      </c>
      <c r="J63" s="32">
        <f t="shared" si="12"/>
        <v>0</v>
      </c>
      <c r="K63" s="32">
        <f t="shared" si="46"/>
        <v>2</v>
      </c>
      <c r="L63" s="32">
        <f t="shared" si="47"/>
        <v>45</v>
      </c>
      <c r="M63" s="32">
        <f t="shared" si="48"/>
        <v>172</v>
      </c>
      <c r="N63" s="19">
        <f t="shared" si="49"/>
        <v>219</v>
      </c>
      <c r="O63" s="16">
        <f t="shared" si="10"/>
        <v>3.7118644067796609</v>
      </c>
      <c r="P63" s="66"/>
    </row>
    <row r="64" spans="1:18">
      <c r="A64" s="6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3"/>
      <c r="R64" s="20"/>
    </row>
    <row r="65" spans="1:18" ht="15" customHeight="1">
      <c r="A65" s="55" t="s">
        <v>149</v>
      </c>
      <c r="B65" s="39" t="s">
        <v>195</v>
      </c>
      <c r="C65" s="46" t="s">
        <v>136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6">
        <f>SUM(E65:H65)</f>
        <v>0</v>
      </c>
      <c r="J65" s="31">
        <f t="shared" si="12"/>
        <v>0</v>
      </c>
      <c r="K65" s="31">
        <f t="shared" ref="K65:K70" si="50">F65*2</f>
        <v>0</v>
      </c>
      <c r="L65" s="31">
        <f t="shared" ref="L65:L70" si="51">G65*3</f>
        <v>0</v>
      </c>
      <c r="M65" s="31">
        <f t="shared" ref="M65:M70" si="52">H65*4</f>
        <v>0</v>
      </c>
      <c r="N65" s="34">
        <f t="shared" ref="N65:N70" si="53">SUM(J65:M65)</f>
        <v>0</v>
      </c>
      <c r="O65" s="17">
        <v>0</v>
      </c>
      <c r="P65" s="57">
        <f>SQRT((((1-O70)^2)*E70+((2-O70)^2)*F70+((3-O70)^2)*G70+((4-O70)^2)*H70)/I70)</f>
        <v>0.46351240544347894</v>
      </c>
    </row>
    <row r="66" spans="1:18" ht="15" customHeight="1">
      <c r="A66" s="55"/>
      <c r="B66" s="39" t="s">
        <v>196</v>
      </c>
      <c r="C66" s="46" t="s">
        <v>134</v>
      </c>
      <c r="D66" s="31">
        <v>0</v>
      </c>
      <c r="E66" s="31">
        <v>0</v>
      </c>
      <c r="F66" s="31">
        <v>0</v>
      </c>
      <c r="G66" s="31">
        <v>2</v>
      </c>
      <c r="H66" s="31">
        <v>6</v>
      </c>
      <c r="I66" s="36">
        <f>SUM(E66:H66)</f>
        <v>8</v>
      </c>
      <c r="J66" s="31">
        <f t="shared" si="12"/>
        <v>0</v>
      </c>
      <c r="K66" s="31">
        <f t="shared" si="50"/>
        <v>0</v>
      </c>
      <c r="L66" s="31">
        <f t="shared" si="51"/>
        <v>6</v>
      </c>
      <c r="M66" s="31">
        <f t="shared" si="52"/>
        <v>24</v>
      </c>
      <c r="N66" s="34">
        <f t="shared" si="53"/>
        <v>30</v>
      </c>
      <c r="O66" s="17">
        <f t="shared" si="10"/>
        <v>3.75</v>
      </c>
      <c r="P66" s="57"/>
    </row>
    <row r="67" spans="1:18" ht="15" customHeight="1">
      <c r="A67" s="55"/>
      <c r="B67" s="39" t="s">
        <v>197</v>
      </c>
      <c r="C67" s="46" t="s">
        <v>135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6">
        <f>SUM(E67:H67)</f>
        <v>0</v>
      </c>
      <c r="J67" s="31">
        <f t="shared" si="12"/>
        <v>0</v>
      </c>
      <c r="K67" s="31">
        <f t="shared" si="50"/>
        <v>0</v>
      </c>
      <c r="L67" s="31">
        <f t="shared" si="51"/>
        <v>0</v>
      </c>
      <c r="M67" s="31">
        <f t="shared" si="52"/>
        <v>0</v>
      </c>
      <c r="N67" s="34">
        <f t="shared" si="53"/>
        <v>0</v>
      </c>
      <c r="O67" s="17" t="e">
        <f t="shared" si="10"/>
        <v>#DIV/0!</v>
      </c>
      <c r="P67" s="57"/>
    </row>
    <row r="68" spans="1:18" ht="15" customHeight="1">
      <c r="A68" s="55"/>
      <c r="B68" s="39" t="s">
        <v>290</v>
      </c>
      <c r="C68" s="46" t="s">
        <v>291</v>
      </c>
      <c r="D68" s="31">
        <v>0</v>
      </c>
      <c r="E68" s="31">
        <v>0</v>
      </c>
      <c r="F68" s="31">
        <v>0</v>
      </c>
      <c r="G68" s="31">
        <v>3</v>
      </c>
      <c r="H68" s="31">
        <v>5</v>
      </c>
      <c r="I68" s="36">
        <v>0</v>
      </c>
      <c r="J68" s="31">
        <v>0</v>
      </c>
      <c r="K68" s="31">
        <v>0</v>
      </c>
      <c r="L68" s="31">
        <v>8</v>
      </c>
      <c r="M68" s="31">
        <v>0</v>
      </c>
      <c r="N68" s="34">
        <v>0</v>
      </c>
      <c r="O68" s="17">
        <v>0</v>
      </c>
      <c r="P68" s="57"/>
    </row>
    <row r="69" spans="1:18" ht="15" customHeight="1">
      <c r="A69" s="55"/>
      <c r="B69" s="39" t="s">
        <v>198</v>
      </c>
      <c r="C69" s="46" t="s">
        <v>137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6">
        <f>SUM(E69:H69)</f>
        <v>0</v>
      </c>
      <c r="J69" s="31">
        <f t="shared" si="12"/>
        <v>0</v>
      </c>
      <c r="K69" s="31">
        <f t="shared" si="50"/>
        <v>0</v>
      </c>
      <c r="L69" s="31">
        <f t="shared" si="51"/>
        <v>0</v>
      </c>
      <c r="M69" s="31">
        <f t="shared" si="52"/>
        <v>0</v>
      </c>
      <c r="N69" s="34">
        <f t="shared" si="53"/>
        <v>0</v>
      </c>
      <c r="O69" s="17" t="e">
        <f t="shared" si="10"/>
        <v>#DIV/0!</v>
      </c>
      <c r="P69" s="57"/>
    </row>
    <row r="70" spans="1:18">
      <c r="A70" s="55"/>
      <c r="B70" s="92" t="s">
        <v>142</v>
      </c>
      <c r="C70" s="93"/>
      <c r="D70" s="9">
        <f>SUM(D65:D69)</f>
        <v>0</v>
      </c>
      <c r="E70" s="9">
        <f>SUM(E65:E69)</f>
        <v>0</v>
      </c>
      <c r="F70" s="9">
        <f>SUM(F65:F69)</f>
        <v>0</v>
      </c>
      <c r="G70" s="9">
        <f>SUM(G65:G69)</f>
        <v>5</v>
      </c>
      <c r="H70" s="9">
        <f>SUM(H65:H69)</f>
        <v>11</v>
      </c>
      <c r="I70" s="9">
        <f>SUM(E70:H70)</f>
        <v>16</v>
      </c>
      <c r="J70" s="32">
        <f t="shared" si="12"/>
        <v>0</v>
      </c>
      <c r="K70" s="32">
        <f t="shared" si="50"/>
        <v>0</v>
      </c>
      <c r="L70" s="32">
        <f t="shared" si="51"/>
        <v>15</v>
      </c>
      <c r="M70" s="32">
        <f t="shared" si="52"/>
        <v>44</v>
      </c>
      <c r="N70" s="19">
        <f t="shared" si="53"/>
        <v>59</v>
      </c>
      <c r="O70" s="16">
        <f t="shared" si="10"/>
        <v>3.6875</v>
      </c>
      <c r="P70" s="57"/>
    </row>
    <row r="71" spans="1:18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</row>
    <row r="72" spans="1:18" ht="15" customHeight="1">
      <c r="A72" s="55" t="s">
        <v>33</v>
      </c>
      <c r="B72" s="39" t="s">
        <v>199</v>
      </c>
      <c r="C72" s="46" t="s">
        <v>34</v>
      </c>
      <c r="D72" s="31">
        <v>2</v>
      </c>
      <c r="E72" s="31">
        <v>2</v>
      </c>
      <c r="F72" s="31">
        <v>14</v>
      </c>
      <c r="G72" s="31">
        <v>31</v>
      </c>
      <c r="H72" s="31">
        <v>31</v>
      </c>
      <c r="I72" s="36">
        <f>SUM(E72:H72)</f>
        <v>78</v>
      </c>
      <c r="J72" s="31">
        <f t="shared" si="12"/>
        <v>2</v>
      </c>
      <c r="K72" s="31">
        <f t="shared" ref="K72:K74" si="54">F72*2</f>
        <v>28</v>
      </c>
      <c r="L72" s="31">
        <f t="shared" ref="L72:L74" si="55">G72*3</f>
        <v>93</v>
      </c>
      <c r="M72" s="31">
        <f t="shared" ref="M72:M74" si="56">H72*4</f>
        <v>124</v>
      </c>
      <c r="N72" s="34">
        <f t="shared" ref="N72:N74" si="57">SUM(J72:M72)</f>
        <v>247</v>
      </c>
      <c r="O72" s="17">
        <f t="shared" si="10"/>
        <v>3.1666666666666665</v>
      </c>
      <c r="P72" s="57">
        <f>SQRT((((1-O74)^2)*E74+((2-O74)^2)*F74+((3-O74)^2)*G74+((4-O74)^2)*H74)/I74)</f>
        <v>0.71428386953716916</v>
      </c>
    </row>
    <row r="73" spans="1:18" ht="15" customHeight="1">
      <c r="A73" s="55"/>
      <c r="B73" s="39" t="s">
        <v>200</v>
      </c>
      <c r="C73" s="46" t="s">
        <v>35</v>
      </c>
      <c r="D73" s="31">
        <v>14</v>
      </c>
      <c r="E73" s="31">
        <v>0</v>
      </c>
      <c r="F73" s="31">
        <v>3</v>
      </c>
      <c r="G73" s="31">
        <v>23</v>
      </c>
      <c r="H73" s="31">
        <v>72</v>
      </c>
      <c r="I73" s="35">
        <f>SUM(E73:H73)</f>
        <v>98</v>
      </c>
      <c r="J73" s="31">
        <f t="shared" si="12"/>
        <v>0</v>
      </c>
      <c r="K73" s="31">
        <f t="shared" si="54"/>
        <v>6</v>
      </c>
      <c r="L73" s="31">
        <f t="shared" si="55"/>
        <v>69</v>
      </c>
      <c r="M73" s="31">
        <f t="shared" si="56"/>
        <v>288</v>
      </c>
      <c r="N73" s="34">
        <f t="shared" si="57"/>
        <v>363</v>
      </c>
      <c r="O73" s="17">
        <f t="shared" si="10"/>
        <v>3.704081632653061</v>
      </c>
      <c r="P73" s="57"/>
    </row>
    <row r="74" spans="1:18">
      <c r="A74" s="55"/>
      <c r="B74" s="92" t="s">
        <v>142</v>
      </c>
      <c r="C74" s="93"/>
      <c r="D74" s="9">
        <f>SUM(D72:D73)</f>
        <v>16</v>
      </c>
      <c r="E74" s="9">
        <f>SUM(E72:E73)</f>
        <v>2</v>
      </c>
      <c r="F74" s="9">
        <f>SUM(F72:F73)</f>
        <v>17</v>
      </c>
      <c r="G74" s="9">
        <f>SUM(G72:G73)</f>
        <v>54</v>
      </c>
      <c r="H74" s="9">
        <f>SUM(H72:H73)</f>
        <v>103</v>
      </c>
      <c r="I74" s="9">
        <f>SUM(E74:H74)</f>
        <v>176</v>
      </c>
      <c r="J74" s="32">
        <f t="shared" si="12"/>
        <v>2</v>
      </c>
      <c r="K74" s="32">
        <f t="shared" si="54"/>
        <v>34</v>
      </c>
      <c r="L74" s="32">
        <f t="shared" si="55"/>
        <v>162</v>
      </c>
      <c r="M74" s="32">
        <f t="shared" si="56"/>
        <v>412</v>
      </c>
      <c r="N74" s="19">
        <f t="shared" si="57"/>
        <v>610</v>
      </c>
      <c r="O74" s="16">
        <f t="shared" si="10"/>
        <v>3.4659090909090908</v>
      </c>
      <c r="P74" s="57"/>
    </row>
    <row r="75" spans="1:18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R75" s="20"/>
    </row>
    <row r="76" spans="1:18" ht="19.5" customHeight="1">
      <c r="A76" s="53" t="s">
        <v>36</v>
      </c>
      <c r="B76" s="38" t="s">
        <v>201</v>
      </c>
      <c r="C76" s="46" t="s">
        <v>37</v>
      </c>
      <c r="D76" s="31">
        <v>7</v>
      </c>
      <c r="E76" s="31">
        <v>3</v>
      </c>
      <c r="F76" s="31">
        <v>5</v>
      </c>
      <c r="G76" s="31">
        <v>20</v>
      </c>
      <c r="H76" s="31">
        <v>77</v>
      </c>
      <c r="I76" s="36">
        <f>SUM(E76:H76)</f>
        <v>105</v>
      </c>
      <c r="J76" s="31">
        <f t="shared" si="12"/>
        <v>3</v>
      </c>
      <c r="K76" s="31">
        <f t="shared" ref="K76:K78" si="58">F76*2</f>
        <v>10</v>
      </c>
      <c r="L76" s="31">
        <f t="shared" ref="L76:L78" si="59">G76*3</f>
        <v>60</v>
      </c>
      <c r="M76" s="31">
        <f t="shared" ref="M76:M78" si="60">H76*4</f>
        <v>308</v>
      </c>
      <c r="N76" s="34">
        <f t="shared" ref="N76:N78" si="61">SUM(J76:M76)</f>
        <v>381</v>
      </c>
      <c r="O76" s="17">
        <f t="shared" si="10"/>
        <v>3.6285714285714286</v>
      </c>
      <c r="P76" s="57">
        <f>SQRT((((1-O78)^2)*E78+((2-O78)^2)*F78+((3-O78)^2)*G78+((4-O78)^2)*H78)/I78)</f>
        <v>0.6629593614497471</v>
      </c>
    </row>
    <row r="77" spans="1:18" ht="18" customHeight="1">
      <c r="A77" s="53"/>
      <c r="B77" s="38" t="s">
        <v>202</v>
      </c>
      <c r="C77" s="46" t="s">
        <v>38</v>
      </c>
      <c r="D77" s="31">
        <v>4</v>
      </c>
      <c r="E77" s="31">
        <v>0</v>
      </c>
      <c r="F77" s="31">
        <v>1</v>
      </c>
      <c r="G77" s="31">
        <v>8</v>
      </c>
      <c r="H77" s="31">
        <v>27</v>
      </c>
      <c r="I77" s="36">
        <f>SUM(E77:H77)</f>
        <v>36</v>
      </c>
      <c r="J77" s="31">
        <f t="shared" si="12"/>
        <v>0</v>
      </c>
      <c r="K77" s="31">
        <f t="shared" si="58"/>
        <v>2</v>
      </c>
      <c r="L77" s="31">
        <f t="shared" si="59"/>
        <v>24</v>
      </c>
      <c r="M77" s="31">
        <f t="shared" si="60"/>
        <v>108</v>
      </c>
      <c r="N77" s="34">
        <f t="shared" si="61"/>
        <v>134</v>
      </c>
      <c r="O77" s="17">
        <f t="shared" si="10"/>
        <v>3.7222222222222223</v>
      </c>
      <c r="P77" s="57"/>
    </row>
    <row r="78" spans="1:18">
      <c r="A78" s="53"/>
      <c r="B78" s="92" t="s">
        <v>142</v>
      </c>
      <c r="C78" s="93"/>
      <c r="D78" s="9">
        <f>SUM(D76:D77)</f>
        <v>11</v>
      </c>
      <c r="E78" s="9">
        <f>SUM(E76:E77)</f>
        <v>3</v>
      </c>
      <c r="F78" s="9">
        <f>SUM(F76:F77)</f>
        <v>6</v>
      </c>
      <c r="G78" s="9">
        <f>SUM(G76:G77)</f>
        <v>28</v>
      </c>
      <c r="H78" s="9">
        <f>SUM(H76:H77)</f>
        <v>104</v>
      </c>
      <c r="I78" s="9">
        <f>SUM(E78:H78)</f>
        <v>141</v>
      </c>
      <c r="J78" s="32">
        <f t="shared" si="12"/>
        <v>3</v>
      </c>
      <c r="K78" s="32">
        <f t="shared" si="58"/>
        <v>12</v>
      </c>
      <c r="L78" s="32">
        <f t="shared" si="59"/>
        <v>84</v>
      </c>
      <c r="M78" s="32">
        <f t="shared" si="60"/>
        <v>416</v>
      </c>
      <c r="N78" s="19">
        <f t="shared" si="61"/>
        <v>515</v>
      </c>
      <c r="O78" s="16">
        <f t="shared" si="10"/>
        <v>3.6524822695035462</v>
      </c>
      <c r="P78" s="57"/>
    </row>
    <row r="79" spans="1:18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R79" s="20"/>
    </row>
    <row r="80" spans="1:18" ht="17.25" customHeight="1">
      <c r="A80" s="53" t="s">
        <v>154</v>
      </c>
      <c r="B80" s="38" t="s">
        <v>203</v>
      </c>
      <c r="C80" s="46" t="s">
        <v>43</v>
      </c>
      <c r="D80" s="31">
        <v>9</v>
      </c>
      <c r="E80" s="31">
        <v>4</v>
      </c>
      <c r="F80" s="31">
        <v>7</v>
      </c>
      <c r="G80" s="31">
        <v>29</v>
      </c>
      <c r="H80" s="31">
        <v>47</v>
      </c>
      <c r="I80" s="36">
        <f>SUM(E80:H80)</f>
        <v>87</v>
      </c>
      <c r="J80" s="31">
        <f t="shared" si="12"/>
        <v>4</v>
      </c>
      <c r="K80" s="31">
        <f t="shared" ref="K80:K81" si="62">F80*2</f>
        <v>14</v>
      </c>
      <c r="L80" s="31">
        <f t="shared" ref="L80:L81" si="63">G80*3</f>
        <v>87</v>
      </c>
      <c r="M80" s="31">
        <f t="shared" ref="M80:M81" si="64">H80*4</f>
        <v>188</v>
      </c>
      <c r="N80" s="34">
        <f t="shared" ref="N80:N81" si="65">SUM(J80:M80)</f>
        <v>293</v>
      </c>
      <c r="O80" s="17">
        <f t="shared" si="10"/>
        <v>3.367816091954023</v>
      </c>
      <c r="P80" s="57">
        <f>SQRT((((1-O81)^2)*E81+((2-O81)^2)*F81+((3-O81)^2)*G81+((4-O81)^2)*H81)/I81)</f>
        <v>0.81811308732295374</v>
      </c>
    </row>
    <row r="81" spans="1:18" ht="15" customHeight="1">
      <c r="A81" s="53"/>
      <c r="B81" s="92" t="s">
        <v>142</v>
      </c>
      <c r="C81" s="93"/>
      <c r="D81" s="9">
        <f>SUM(D80)</f>
        <v>9</v>
      </c>
      <c r="E81" s="9">
        <f>SUM(E80)</f>
        <v>4</v>
      </c>
      <c r="F81" s="9">
        <f>SUM(F80)</f>
        <v>7</v>
      </c>
      <c r="G81" s="9">
        <f>SUM(G80)</f>
        <v>29</v>
      </c>
      <c r="H81" s="9">
        <f>SUM(H80)</f>
        <v>47</v>
      </c>
      <c r="I81" s="9">
        <f>SUM(E81:H81)</f>
        <v>87</v>
      </c>
      <c r="J81" s="32">
        <f t="shared" si="12"/>
        <v>4</v>
      </c>
      <c r="K81" s="32">
        <f t="shared" si="62"/>
        <v>14</v>
      </c>
      <c r="L81" s="32">
        <f t="shared" si="63"/>
        <v>87</v>
      </c>
      <c r="M81" s="32">
        <f t="shared" si="64"/>
        <v>188</v>
      </c>
      <c r="N81" s="19">
        <f t="shared" si="65"/>
        <v>293</v>
      </c>
      <c r="O81" s="16">
        <f t="shared" ref="O81" si="66">N81/I81</f>
        <v>3.367816091954023</v>
      </c>
      <c r="P81" s="57"/>
    </row>
    <row r="82" spans="1:18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R82" s="20"/>
    </row>
    <row r="83" spans="1:18" ht="28.5" customHeight="1">
      <c r="A83" s="53" t="s">
        <v>39</v>
      </c>
      <c r="B83" s="38" t="s">
        <v>204</v>
      </c>
      <c r="C83" s="46" t="s">
        <v>289</v>
      </c>
      <c r="D83" s="31">
        <v>0</v>
      </c>
      <c r="E83" s="31">
        <v>0</v>
      </c>
      <c r="F83" s="31">
        <v>3</v>
      </c>
      <c r="G83" s="31">
        <v>7</v>
      </c>
      <c r="H83" s="31">
        <v>14</v>
      </c>
      <c r="I83" s="36">
        <f>SUM(E83:H83)</f>
        <v>24</v>
      </c>
      <c r="J83" s="31">
        <f t="shared" si="12"/>
        <v>0</v>
      </c>
      <c r="K83" s="31">
        <f t="shared" ref="K83:K87" si="67">F83*2</f>
        <v>6</v>
      </c>
      <c r="L83" s="31">
        <f t="shared" ref="L83:L87" si="68">G83*3</f>
        <v>21</v>
      </c>
      <c r="M83" s="31">
        <f t="shared" ref="M83:M87" si="69">H83*4</f>
        <v>56</v>
      </c>
      <c r="N83" s="34">
        <f t="shared" ref="N83:N87" si="70">SUM(J83:M83)</f>
        <v>83</v>
      </c>
      <c r="O83" s="17">
        <v>0</v>
      </c>
      <c r="P83" s="57">
        <f>SQRT((((1-O87)^2)*E87+((2-O87)^2)*F87+((3-O87)^2)*G87+((4-O87)^2)*H87)/I87)</f>
        <v>0.93450611616459411</v>
      </c>
    </row>
    <row r="84" spans="1:18" ht="15" customHeight="1">
      <c r="A84" s="53"/>
      <c r="B84" s="38" t="s">
        <v>205</v>
      </c>
      <c r="C84" s="46" t="s">
        <v>40</v>
      </c>
      <c r="D84" s="31">
        <v>1</v>
      </c>
      <c r="E84" s="31">
        <v>11</v>
      </c>
      <c r="F84" s="31">
        <v>11</v>
      </c>
      <c r="G84" s="31">
        <v>28</v>
      </c>
      <c r="H84" s="31">
        <v>45</v>
      </c>
      <c r="I84" s="36">
        <f>SUM(E84:H84)</f>
        <v>95</v>
      </c>
      <c r="J84" s="31">
        <f t="shared" ref="J84:J87" si="71">E84*1</f>
        <v>11</v>
      </c>
      <c r="K84" s="31">
        <f t="shared" si="67"/>
        <v>22</v>
      </c>
      <c r="L84" s="31">
        <f t="shared" si="68"/>
        <v>84</v>
      </c>
      <c r="M84" s="31">
        <f t="shared" si="69"/>
        <v>180</v>
      </c>
      <c r="N84" s="34">
        <f t="shared" si="70"/>
        <v>297</v>
      </c>
      <c r="O84" s="17">
        <f t="shared" ref="O84:O87" si="72">N84/I84</f>
        <v>3.1263157894736842</v>
      </c>
      <c r="P84" s="57"/>
    </row>
    <row r="85" spans="1:18" ht="15" customHeight="1">
      <c r="A85" s="53"/>
      <c r="B85" s="38" t="s">
        <v>206</v>
      </c>
      <c r="C85" s="46" t="s">
        <v>41</v>
      </c>
      <c r="D85" s="31">
        <v>1</v>
      </c>
      <c r="E85" s="31">
        <v>2</v>
      </c>
      <c r="F85" s="31">
        <v>3</v>
      </c>
      <c r="G85" s="31">
        <v>1</v>
      </c>
      <c r="H85" s="31">
        <v>9</v>
      </c>
      <c r="I85" s="36">
        <f>SUM(E85:H85)</f>
        <v>15</v>
      </c>
      <c r="J85" s="31">
        <f t="shared" si="71"/>
        <v>2</v>
      </c>
      <c r="K85" s="31">
        <f t="shared" si="67"/>
        <v>6</v>
      </c>
      <c r="L85" s="31">
        <f t="shared" si="68"/>
        <v>3</v>
      </c>
      <c r="M85" s="31">
        <f t="shared" si="69"/>
        <v>36</v>
      </c>
      <c r="N85" s="34">
        <f t="shared" si="70"/>
        <v>47</v>
      </c>
      <c r="O85" s="17">
        <f t="shared" si="72"/>
        <v>3.1333333333333333</v>
      </c>
      <c r="P85" s="57"/>
    </row>
    <row r="86" spans="1:18" ht="15" customHeight="1">
      <c r="A86" s="53"/>
      <c r="B86" s="38" t="s">
        <v>207</v>
      </c>
      <c r="C86" s="46" t="s">
        <v>42</v>
      </c>
      <c r="D86" s="31">
        <v>7</v>
      </c>
      <c r="E86" s="31">
        <v>1</v>
      </c>
      <c r="F86" s="31">
        <v>5</v>
      </c>
      <c r="G86" s="31">
        <v>20</v>
      </c>
      <c r="H86" s="31">
        <v>23</v>
      </c>
      <c r="I86" s="36">
        <f>SUM(E86:H86)</f>
        <v>49</v>
      </c>
      <c r="J86" s="31">
        <f t="shared" si="71"/>
        <v>1</v>
      </c>
      <c r="K86" s="31">
        <f t="shared" si="67"/>
        <v>10</v>
      </c>
      <c r="L86" s="31">
        <f t="shared" si="68"/>
        <v>60</v>
      </c>
      <c r="M86" s="31">
        <f t="shared" si="69"/>
        <v>92</v>
      </c>
      <c r="N86" s="34">
        <f t="shared" si="70"/>
        <v>163</v>
      </c>
      <c r="O86" s="17">
        <f t="shared" si="72"/>
        <v>3.3265306122448979</v>
      </c>
      <c r="P86" s="57"/>
    </row>
    <row r="87" spans="1:18">
      <c r="A87" s="53"/>
      <c r="B87" s="92" t="s">
        <v>142</v>
      </c>
      <c r="C87" s="93"/>
      <c r="D87" s="9">
        <f>SUM(D83:D86)</f>
        <v>9</v>
      </c>
      <c r="E87" s="9">
        <f>SUM(E83:E86)</f>
        <v>14</v>
      </c>
      <c r="F87" s="9">
        <f>SUM(F83:F86)</f>
        <v>22</v>
      </c>
      <c r="G87" s="9">
        <f>SUM(G83:G86)</f>
        <v>56</v>
      </c>
      <c r="H87" s="9">
        <f>SUM(H83:H86)</f>
        <v>91</v>
      </c>
      <c r="I87" s="9">
        <f>SUM(E87:H87)</f>
        <v>183</v>
      </c>
      <c r="J87" s="32">
        <f t="shared" si="71"/>
        <v>14</v>
      </c>
      <c r="K87" s="32">
        <f t="shared" si="67"/>
        <v>44</v>
      </c>
      <c r="L87" s="32">
        <f t="shared" si="68"/>
        <v>168</v>
      </c>
      <c r="M87" s="32">
        <f t="shared" si="69"/>
        <v>364</v>
      </c>
      <c r="N87" s="19">
        <f t="shared" si="70"/>
        <v>590</v>
      </c>
      <c r="O87" s="16">
        <f t="shared" si="72"/>
        <v>3.2240437158469946</v>
      </c>
      <c r="P87" s="57"/>
    </row>
    <row r="88" spans="1:18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R88" s="20"/>
    </row>
    <row r="89" spans="1:18" ht="15" customHeight="1">
      <c r="A89" s="55" t="s">
        <v>44</v>
      </c>
      <c r="B89" s="39" t="s">
        <v>208</v>
      </c>
      <c r="C89" s="46" t="s">
        <v>45</v>
      </c>
      <c r="D89" s="31">
        <v>11</v>
      </c>
      <c r="E89" s="31">
        <v>0</v>
      </c>
      <c r="F89" s="31">
        <v>2</v>
      </c>
      <c r="G89" s="31">
        <v>10</v>
      </c>
      <c r="H89" s="31">
        <v>33</v>
      </c>
      <c r="I89" s="36">
        <f>SUM(E89:H89)</f>
        <v>45</v>
      </c>
      <c r="J89" s="31">
        <f t="shared" ref="J89:J92" si="73">E89*1</f>
        <v>0</v>
      </c>
      <c r="K89" s="31">
        <f t="shared" ref="K89:K92" si="74">F89*2</f>
        <v>4</v>
      </c>
      <c r="L89" s="31">
        <f t="shared" ref="L89:L92" si="75">G89*3</f>
        <v>30</v>
      </c>
      <c r="M89" s="31">
        <f t="shared" ref="M89:M92" si="76">H89*4</f>
        <v>132</v>
      </c>
      <c r="N89" s="34">
        <f t="shared" ref="N89:N92" si="77">SUM(J89:M89)</f>
        <v>166</v>
      </c>
      <c r="O89" s="17">
        <f t="shared" ref="O89:O92" si="78">N89/I89</f>
        <v>3.6888888888888891</v>
      </c>
      <c r="P89" s="57">
        <f>SQRT((((1-O92)^2)*E92+((2-O92)^2)*F92+((3-O92)^2)*G92+((4-O92)^2)*H92)/I92)</f>
        <v>0.66897108648903925</v>
      </c>
    </row>
    <row r="90" spans="1:18" ht="15" customHeight="1">
      <c r="A90" s="55"/>
      <c r="B90" s="39" t="s">
        <v>209</v>
      </c>
      <c r="C90" s="46" t="s">
        <v>46</v>
      </c>
      <c r="D90" s="31">
        <v>0</v>
      </c>
      <c r="E90" s="31">
        <v>0</v>
      </c>
      <c r="F90" s="31">
        <v>0</v>
      </c>
      <c r="G90" s="31">
        <v>6</v>
      </c>
      <c r="H90" s="31">
        <v>10</v>
      </c>
      <c r="I90" s="36">
        <f>SUM(E90:H90)</f>
        <v>16</v>
      </c>
      <c r="J90" s="31">
        <f t="shared" si="73"/>
        <v>0</v>
      </c>
      <c r="K90" s="31">
        <f t="shared" si="74"/>
        <v>0</v>
      </c>
      <c r="L90" s="31">
        <f t="shared" si="75"/>
        <v>18</v>
      </c>
      <c r="M90" s="31">
        <f t="shared" si="76"/>
        <v>40</v>
      </c>
      <c r="N90" s="34">
        <f t="shared" si="77"/>
        <v>58</v>
      </c>
      <c r="O90" s="17">
        <f t="shared" si="78"/>
        <v>3.625</v>
      </c>
      <c r="P90" s="57"/>
    </row>
    <row r="91" spans="1:18" ht="15" customHeight="1">
      <c r="A91" s="55"/>
      <c r="B91" s="39" t="s">
        <v>210</v>
      </c>
      <c r="C91" s="46" t="s">
        <v>47</v>
      </c>
      <c r="D91" s="31">
        <v>3</v>
      </c>
      <c r="E91" s="31">
        <v>3</v>
      </c>
      <c r="F91" s="31">
        <v>1</v>
      </c>
      <c r="G91" s="31">
        <v>13</v>
      </c>
      <c r="H91" s="31">
        <v>36</v>
      </c>
      <c r="I91" s="36">
        <f>SUM(E91:H91)</f>
        <v>53</v>
      </c>
      <c r="J91" s="31">
        <f t="shared" si="73"/>
        <v>3</v>
      </c>
      <c r="K91" s="31">
        <f t="shared" si="74"/>
        <v>2</v>
      </c>
      <c r="L91" s="31">
        <f t="shared" si="75"/>
        <v>39</v>
      </c>
      <c r="M91" s="31">
        <f t="shared" si="76"/>
        <v>144</v>
      </c>
      <c r="N91" s="34">
        <f t="shared" si="77"/>
        <v>188</v>
      </c>
      <c r="O91" s="17">
        <f t="shared" si="78"/>
        <v>3.5471698113207548</v>
      </c>
      <c r="P91" s="57"/>
    </row>
    <row r="92" spans="1:18">
      <c r="A92" s="55"/>
      <c r="B92" s="92" t="s">
        <v>142</v>
      </c>
      <c r="C92" s="93"/>
      <c r="D92" s="9">
        <f>SUM(D89:D91)</f>
        <v>14</v>
      </c>
      <c r="E92" s="9">
        <f>SUM(E89:E91)</f>
        <v>3</v>
      </c>
      <c r="F92" s="9">
        <f>SUM(F89:F91)</f>
        <v>3</v>
      </c>
      <c r="G92" s="9">
        <f>SUM(G89:G91)</f>
        <v>29</v>
      </c>
      <c r="H92" s="9">
        <f>SUM(H89:H91)</f>
        <v>79</v>
      </c>
      <c r="I92" s="9">
        <f>SUM(E92:H92)</f>
        <v>114</v>
      </c>
      <c r="J92" s="32">
        <f t="shared" si="73"/>
        <v>3</v>
      </c>
      <c r="K92" s="32">
        <f t="shared" si="74"/>
        <v>6</v>
      </c>
      <c r="L92" s="32">
        <f t="shared" si="75"/>
        <v>87</v>
      </c>
      <c r="M92" s="32">
        <f t="shared" si="76"/>
        <v>316</v>
      </c>
      <c r="N92" s="19">
        <f t="shared" si="77"/>
        <v>412</v>
      </c>
      <c r="O92" s="16">
        <f t="shared" si="78"/>
        <v>3.6140350877192984</v>
      </c>
      <c r="P92" s="57"/>
    </row>
    <row r="93" spans="1:18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R93" s="20"/>
    </row>
    <row r="94" spans="1:18" ht="15" customHeight="1">
      <c r="A94" s="53" t="s">
        <v>48</v>
      </c>
      <c r="B94" s="38" t="s">
        <v>211</v>
      </c>
      <c r="C94" s="46" t="s">
        <v>49</v>
      </c>
      <c r="D94" s="31">
        <v>2</v>
      </c>
      <c r="E94" s="31">
        <v>6</v>
      </c>
      <c r="F94" s="31">
        <v>5</v>
      </c>
      <c r="G94" s="31">
        <v>12</v>
      </c>
      <c r="H94" s="31">
        <v>23</v>
      </c>
      <c r="I94" s="6">
        <f t="shared" ref="I94:I99" si="79">SUM(E94:H94)</f>
        <v>46</v>
      </c>
      <c r="J94" s="31">
        <f t="shared" ref="J94:J99" si="80">E94*1</f>
        <v>6</v>
      </c>
      <c r="K94" s="31">
        <f t="shared" ref="K94:K99" si="81">F94*2</f>
        <v>10</v>
      </c>
      <c r="L94" s="31">
        <f t="shared" ref="L94:L99" si="82">G94*3</f>
        <v>36</v>
      </c>
      <c r="M94" s="31">
        <f t="shared" ref="M94:M99" si="83">H94*4</f>
        <v>92</v>
      </c>
      <c r="N94" s="34">
        <f t="shared" ref="N94:N99" si="84">SUM(J94:M94)</f>
        <v>144</v>
      </c>
      <c r="O94" s="17">
        <f t="shared" ref="O94:O99" si="85">N94/I94</f>
        <v>3.1304347826086958</v>
      </c>
      <c r="P94" s="57">
        <f>SQRT((((1-O99)^2)*E99+((2-O99)^2)*F99+((3-O99)^2)*G99+((4-O99)^2)*H99)/I99)</f>
        <v>0.87988467915466695</v>
      </c>
    </row>
    <row r="95" spans="1:18" ht="15" customHeight="1">
      <c r="A95" s="53"/>
      <c r="B95" s="38" t="s">
        <v>212</v>
      </c>
      <c r="C95" s="46" t="s">
        <v>52</v>
      </c>
      <c r="D95" s="31">
        <v>9</v>
      </c>
      <c r="E95" s="31">
        <v>4</v>
      </c>
      <c r="F95" s="31">
        <v>6</v>
      </c>
      <c r="G95" s="31">
        <v>34</v>
      </c>
      <c r="H95" s="31">
        <v>43</v>
      </c>
      <c r="I95" s="6">
        <f t="shared" si="79"/>
        <v>87</v>
      </c>
      <c r="J95" s="31">
        <f t="shared" si="80"/>
        <v>4</v>
      </c>
      <c r="K95" s="31">
        <f t="shared" si="81"/>
        <v>12</v>
      </c>
      <c r="L95" s="31">
        <f t="shared" si="82"/>
        <v>102</v>
      </c>
      <c r="M95" s="31">
        <f t="shared" si="83"/>
        <v>172</v>
      </c>
      <c r="N95" s="34">
        <f t="shared" si="84"/>
        <v>290</v>
      </c>
      <c r="O95" s="17">
        <f t="shared" si="85"/>
        <v>3.3333333333333335</v>
      </c>
      <c r="P95" s="57"/>
    </row>
    <row r="96" spans="1:18" ht="15" customHeight="1">
      <c r="A96" s="53"/>
      <c r="B96" s="38" t="s">
        <v>213</v>
      </c>
      <c r="C96" s="46" t="s">
        <v>50</v>
      </c>
      <c r="D96" s="31">
        <v>0</v>
      </c>
      <c r="E96" s="31">
        <v>4</v>
      </c>
      <c r="F96" s="31">
        <v>1</v>
      </c>
      <c r="G96" s="31">
        <v>5</v>
      </c>
      <c r="H96" s="31">
        <v>14</v>
      </c>
      <c r="I96" s="6">
        <f t="shared" si="79"/>
        <v>24</v>
      </c>
      <c r="J96" s="31">
        <f t="shared" si="80"/>
        <v>4</v>
      </c>
      <c r="K96" s="31">
        <f t="shared" si="81"/>
        <v>2</v>
      </c>
      <c r="L96" s="31">
        <f t="shared" si="82"/>
        <v>15</v>
      </c>
      <c r="M96" s="31">
        <f t="shared" si="83"/>
        <v>56</v>
      </c>
      <c r="N96" s="34">
        <f t="shared" si="84"/>
        <v>77</v>
      </c>
      <c r="O96" s="17">
        <f t="shared" si="85"/>
        <v>3.2083333333333335</v>
      </c>
      <c r="P96" s="57"/>
    </row>
    <row r="97" spans="1:18" ht="17.25" customHeight="1">
      <c r="A97" s="53"/>
      <c r="B97" s="38" t="s">
        <v>214</v>
      </c>
      <c r="C97" s="46" t="s">
        <v>51</v>
      </c>
      <c r="D97" s="31">
        <v>14</v>
      </c>
      <c r="E97" s="31">
        <v>5</v>
      </c>
      <c r="F97" s="31">
        <v>8</v>
      </c>
      <c r="G97" s="31">
        <v>27</v>
      </c>
      <c r="H97" s="31">
        <v>50</v>
      </c>
      <c r="I97" s="6">
        <f t="shared" si="79"/>
        <v>90</v>
      </c>
      <c r="J97" s="31">
        <f t="shared" si="80"/>
        <v>5</v>
      </c>
      <c r="K97" s="31">
        <f t="shared" si="81"/>
        <v>16</v>
      </c>
      <c r="L97" s="31">
        <f t="shared" si="82"/>
        <v>81</v>
      </c>
      <c r="M97" s="31">
        <f t="shared" si="83"/>
        <v>200</v>
      </c>
      <c r="N97" s="34">
        <f t="shared" si="84"/>
        <v>302</v>
      </c>
      <c r="O97" s="17">
        <f t="shared" si="85"/>
        <v>3.3555555555555556</v>
      </c>
      <c r="P97" s="57"/>
    </row>
    <row r="98" spans="1:18" ht="15" customHeight="1">
      <c r="A98" s="53"/>
      <c r="B98" s="38" t="s">
        <v>215</v>
      </c>
      <c r="C98" s="46" t="s">
        <v>53</v>
      </c>
      <c r="D98" s="31">
        <v>7</v>
      </c>
      <c r="E98" s="31">
        <v>0</v>
      </c>
      <c r="F98" s="31">
        <v>2</v>
      </c>
      <c r="G98" s="31">
        <v>10</v>
      </c>
      <c r="H98" s="31">
        <v>29</v>
      </c>
      <c r="I98" s="6">
        <f t="shared" si="79"/>
        <v>41</v>
      </c>
      <c r="J98" s="31">
        <f t="shared" si="80"/>
        <v>0</v>
      </c>
      <c r="K98" s="31">
        <f t="shared" si="81"/>
        <v>4</v>
      </c>
      <c r="L98" s="31">
        <f t="shared" si="82"/>
        <v>30</v>
      </c>
      <c r="M98" s="31">
        <f t="shared" si="83"/>
        <v>116</v>
      </c>
      <c r="N98" s="34">
        <f t="shared" si="84"/>
        <v>150</v>
      </c>
      <c r="O98" s="17">
        <f t="shared" si="85"/>
        <v>3.6585365853658538</v>
      </c>
      <c r="P98" s="57"/>
    </row>
    <row r="99" spans="1:18">
      <c r="A99" s="53"/>
      <c r="B99" s="92" t="s">
        <v>142</v>
      </c>
      <c r="C99" s="93"/>
      <c r="D99" s="9">
        <f>SUM(D94:D98)</f>
        <v>32</v>
      </c>
      <c r="E99" s="9">
        <f>SUM(E94:E98)</f>
        <v>19</v>
      </c>
      <c r="F99" s="9">
        <f>SUM(F94:F98)</f>
        <v>22</v>
      </c>
      <c r="G99" s="9">
        <f>SUM(G94:G98)</f>
        <v>88</v>
      </c>
      <c r="H99" s="9">
        <f>SUM(H94:H98)</f>
        <v>159</v>
      </c>
      <c r="I99" s="9">
        <f t="shared" si="79"/>
        <v>288</v>
      </c>
      <c r="J99" s="32">
        <f t="shared" si="80"/>
        <v>19</v>
      </c>
      <c r="K99" s="32">
        <f t="shared" si="81"/>
        <v>44</v>
      </c>
      <c r="L99" s="32">
        <f t="shared" si="82"/>
        <v>264</v>
      </c>
      <c r="M99" s="32">
        <f t="shared" si="83"/>
        <v>636</v>
      </c>
      <c r="N99" s="19">
        <f t="shared" si="84"/>
        <v>963</v>
      </c>
      <c r="O99" s="16">
        <f t="shared" si="85"/>
        <v>3.34375</v>
      </c>
      <c r="P99" s="57"/>
    </row>
    <row r="100" spans="1:18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</row>
    <row r="101" spans="1:18" ht="15" customHeight="1">
      <c r="A101" s="55" t="s">
        <v>54</v>
      </c>
      <c r="B101" s="39" t="s">
        <v>216</v>
      </c>
      <c r="C101" s="46" t="s">
        <v>55</v>
      </c>
      <c r="D101" s="31">
        <v>3</v>
      </c>
      <c r="E101" s="31">
        <v>3</v>
      </c>
      <c r="F101" s="31">
        <v>1</v>
      </c>
      <c r="G101" s="31">
        <v>8</v>
      </c>
      <c r="H101" s="31">
        <v>17</v>
      </c>
      <c r="I101" s="36">
        <f t="shared" ref="I101:I106" si="86">SUM(E101:H101)</f>
        <v>29</v>
      </c>
      <c r="J101" s="31">
        <f t="shared" ref="J101:J106" si="87">E101*1</f>
        <v>3</v>
      </c>
      <c r="K101" s="31">
        <f t="shared" ref="K101:K106" si="88">F101*2</f>
        <v>2</v>
      </c>
      <c r="L101" s="31">
        <f t="shared" ref="L101:L106" si="89">G101*3</f>
        <v>24</v>
      </c>
      <c r="M101" s="31">
        <f t="shared" ref="M101:M106" si="90">H101*4</f>
        <v>68</v>
      </c>
      <c r="N101" s="34">
        <f t="shared" ref="N101:N106" si="91">SUM(J101:M101)</f>
        <v>97</v>
      </c>
      <c r="O101" s="17">
        <f t="shared" ref="O101:O106" si="92">N101/I101</f>
        <v>3.3448275862068964</v>
      </c>
      <c r="P101" s="57">
        <f>SQRT((((1-O106)^2)*E106+((2-O106)^2)*F106+((3-O106)^2)*G106+((4-O106)^2)*H106)/I106)</f>
        <v>0.82296043460129253</v>
      </c>
    </row>
    <row r="102" spans="1:18" ht="15" customHeight="1">
      <c r="A102" s="55"/>
      <c r="B102" s="39" t="s">
        <v>217</v>
      </c>
      <c r="C102" s="46" t="s">
        <v>56</v>
      </c>
      <c r="D102" s="31">
        <v>18</v>
      </c>
      <c r="E102" s="31">
        <v>0</v>
      </c>
      <c r="F102" s="31">
        <v>7</v>
      </c>
      <c r="G102" s="31">
        <v>18</v>
      </c>
      <c r="H102" s="31">
        <v>29</v>
      </c>
      <c r="I102" s="36">
        <f t="shared" si="86"/>
        <v>54</v>
      </c>
      <c r="J102" s="31">
        <f t="shared" si="87"/>
        <v>0</v>
      </c>
      <c r="K102" s="31">
        <f t="shared" si="88"/>
        <v>14</v>
      </c>
      <c r="L102" s="31">
        <f t="shared" si="89"/>
        <v>54</v>
      </c>
      <c r="M102" s="31">
        <f t="shared" si="90"/>
        <v>116</v>
      </c>
      <c r="N102" s="34">
        <f t="shared" si="91"/>
        <v>184</v>
      </c>
      <c r="O102" s="17">
        <f t="shared" si="92"/>
        <v>3.4074074074074074</v>
      </c>
      <c r="P102" s="57"/>
    </row>
    <row r="103" spans="1:18" ht="15" customHeight="1">
      <c r="A103" s="55"/>
      <c r="B103" s="39" t="s">
        <v>218</v>
      </c>
      <c r="C103" s="46" t="s">
        <v>57</v>
      </c>
      <c r="D103" s="31">
        <v>8</v>
      </c>
      <c r="E103" s="31">
        <v>2</v>
      </c>
      <c r="F103" s="31">
        <v>7</v>
      </c>
      <c r="G103" s="31">
        <v>10</v>
      </c>
      <c r="H103" s="31">
        <v>13</v>
      </c>
      <c r="I103" s="36">
        <f t="shared" si="86"/>
        <v>32</v>
      </c>
      <c r="J103" s="31">
        <f t="shared" si="87"/>
        <v>2</v>
      </c>
      <c r="K103" s="31">
        <f t="shared" si="88"/>
        <v>14</v>
      </c>
      <c r="L103" s="31">
        <f t="shared" si="89"/>
        <v>30</v>
      </c>
      <c r="M103" s="31">
        <f t="shared" si="90"/>
        <v>52</v>
      </c>
      <c r="N103" s="34">
        <f t="shared" si="91"/>
        <v>98</v>
      </c>
      <c r="O103" s="17">
        <f t="shared" si="92"/>
        <v>3.0625</v>
      </c>
      <c r="P103" s="57"/>
    </row>
    <row r="104" spans="1:18" ht="15" customHeight="1">
      <c r="A104" s="55"/>
      <c r="B104" s="39" t="s">
        <v>219</v>
      </c>
      <c r="C104" s="46" t="s">
        <v>58</v>
      </c>
      <c r="D104" s="31">
        <v>2</v>
      </c>
      <c r="E104" s="31">
        <v>1</v>
      </c>
      <c r="F104" s="31">
        <v>5</v>
      </c>
      <c r="G104" s="31">
        <v>10</v>
      </c>
      <c r="H104" s="31">
        <v>6</v>
      </c>
      <c r="I104" s="36">
        <f t="shared" si="86"/>
        <v>22</v>
      </c>
      <c r="J104" s="31">
        <f t="shared" si="87"/>
        <v>1</v>
      </c>
      <c r="K104" s="31">
        <f t="shared" si="88"/>
        <v>10</v>
      </c>
      <c r="L104" s="31">
        <f t="shared" si="89"/>
        <v>30</v>
      </c>
      <c r="M104" s="31">
        <f t="shared" si="90"/>
        <v>24</v>
      </c>
      <c r="N104" s="34">
        <f t="shared" si="91"/>
        <v>65</v>
      </c>
      <c r="O104" s="17">
        <f t="shared" si="92"/>
        <v>2.9545454545454546</v>
      </c>
      <c r="P104" s="57"/>
    </row>
    <row r="105" spans="1:18" ht="15" customHeight="1">
      <c r="A105" s="55"/>
      <c r="B105" s="39" t="s">
        <v>220</v>
      </c>
      <c r="C105" s="46" t="s">
        <v>59</v>
      </c>
      <c r="D105" s="31">
        <v>0</v>
      </c>
      <c r="E105" s="31">
        <v>0</v>
      </c>
      <c r="F105" s="31">
        <v>4</v>
      </c>
      <c r="G105" s="31">
        <v>15</v>
      </c>
      <c r="H105" s="31">
        <v>21</v>
      </c>
      <c r="I105" s="36">
        <f t="shared" si="86"/>
        <v>40</v>
      </c>
      <c r="J105" s="31">
        <f t="shared" si="87"/>
        <v>0</v>
      </c>
      <c r="K105" s="31">
        <f t="shared" si="88"/>
        <v>8</v>
      </c>
      <c r="L105" s="31">
        <f t="shared" si="89"/>
        <v>45</v>
      </c>
      <c r="M105" s="31">
        <f t="shared" si="90"/>
        <v>84</v>
      </c>
      <c r="N105" s="34">
        <f t="shared" si="91"/>
        <v>137</v>
      </c>
      <c r="O105" s="17">
        <f t="shared" si="92"/>
        <v>3.4249999999999998</v>
      </c>
      <c r="P105" s="57"/>
    </row>
    <row r="106" spans="1:18">
      <c r="A106" s="55"/>
      <c r="B106" s="92" t="s">
        <v>142</v>
      </c>
      <c r="C106" s="93"/>
      <c r="D106" s="9">
        <f>SUM(D101:D105)</f>
        <v>31</v>
      </c>
      <c r="E106" s="9">
        <f>SUM(E101:E105)</f>
        <v>6</v>
      </c>
      <c r="F106" s="9">
        <f>SUM(F101:F105)</f>
        <v>24</v>
      </c>
      <c r="G106" s="9">
        <f>SUM(G101:G105)</f>
        <v>61</v>
      </c>
      <c r="H106" s="9">
        <f>SUM(H101:H105)</f>
        <v>86</v>
      </c>
      <c r="I106" s="9">
        <f t="shared" si="86"/>
        <v>177</v>
      </c>
      <c r="J106" s="32">
        <f t="shared" si="87"/>
        <v>6</v>
      </c>
      <c r="K106" s="32">
        <f t="shared" si="88"/>
        <v>48</v>
      </c>
      <c r="L106" s="32">
        <f t="shared" si="89"/>
        <v>183</v>
      </c>
      <c r="M106" s="32">
        <f t="shared" si="90"/>
        <v>344</v>
      </c>
      <c r="N106" s="19">
        <f t="shared" si="91"/>
        <v>581</v>
      </c>
      <c r="O106" s="16">
        <f t="shared" si="92"/>
        <v>3.2824858757062145</v>
      </c>
      <c r="P106" s="57"/>
    </row>
    <row r="107" spans="1:18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R107" s="20"/>
    </row>
    <row r="108" spans="1:18" ht="21.75" customHeight="1">
      <c r="A108" s="53" t="s">
        <v>223</v>
      </c>
      <c r="B108" s="38" t="s">
        <v>221</v>
      </c>
      <c r="C108" s="46" t="s">
        <v>110</v>
      </c>
      <c r="D108" s="31">
        <v>3</v>
      </c>
      <c r="E108" s="31">
        <v>4</v>
      </c>
      <c r="F108" s="31">
        <v>0</v>
      </c>
      <c r="G108" s="31">
        <v>17</v>
      </c>
      <c r="H108" s="31">
        <v>24</v>
      </c>
      <c r="I108" s="36">
        <f>SUM(E108:H108)</f>
        <v>45</v>
      </c>
      <c r="J108" s="31">
        <f t="shared" ref="J108:J110" si="93">E108*1</f>
        <v>4</v>
      </c>
      <c r="K108" s="31">
        <f t="shared" ref="K108:K110" si="94">F108*2</f>
        <v>0</v>
      </c>
      <c r="L108" s="31">
        <f t="shared" ref="L108:L110" si="95">G108*3</f>
        <v>51</v>
      </c>
      <c r="M108" s="31">
        <f t="shared" ref="M108:M110" si="96">H108*4</f>
        <v>96</v>
      </c>
      <c r="N108" s="34">
        <f t="shared" ref="N108:N110" si="97">SUM(J108:M108)</f>
        <v>151</v>
      </c>
      <c r="O108" s="17">
        <f t="shared" ref="O108:O110" si="98">N108/I108</f>
        <v>3.3555555555555556</v>
      </c>
      <c r="P108" s="57">
        <f>SQRT((((1-O110)^2)*E110+((2-O110)^2)*F110+((3-O110)^2)*G110+((4-O110)^2)*H110)/I110)</f>
        <v>0.83134573678585866</v>
      </c>
    </row>
    <row r="109" spans="1:18" ht="17.25" customHeight="1">
      <c r="A109" s="53"/>
      <c r="B109" s="38" t="s">
        <v>222</v>
      </c>
      <c r="C109" s="46" t="s">
        <v>111</v>
      </c>
      <c r="D109" s="31">
        <v>1</v>
      </c>
      <c r="E109" s="31">
        <v>0</v>
      </c>
      <c r="F109" s="31">
        <v>5</v>
      </c>
      <c r="G109" s="31">
        <v>5</v>
      </c>
      <c r="H109" s="31">
        <v>21</v>
      </c>
      <c r="I109" s="35">
        <f>SUM(E109:H109)</f>
        <v>31</v>
      </c>
      <c r="J109" s="31">
        <f t="shared" si="93"/>
        <v>0</v>
      </c>
      <c r="K109" s="31">
        <f t="shared" si="94"/>
        <v>10</v>
      </c>
      <c r="L109" s="31">
        <f t="shared" si="95"/>
        <v>15</v>
      </c>
      <c r="M109" s="31">
        <f t="shared" si="96"/>
        <v>84</v>
      </c>
      <c r="N109" s="34">
        <f t="shared" si="97"/>
        <v>109</v>
      </c>
      <c r="O109" s="17">
        <f t="shared" si="98"/>
        <v>3.5161290322580645</v>
      </c>
      <c r="P109" s="57"/>
    </row>
    <row r="110" spans="1:18" ht="12.75" customHeight="1">
      <c r="A110" s="53"/>
      <c r="B110" s="92" t="s">
        <v>142</v>
      </c>
      <c r="C110" s="93"/>
      <c r="D110" s="9">
        <f>SUM(D108:D109)</f>
        <v>4</v>
      </c>
      <c r="E110" s="9">
        <f>SUM(E108:E109)</f>
        <v>4</v>
      </c>
      <c r="F110" s="9">
        <f>SUM(F108:F109)</f>
        <v>5</v>
      </c>
      <c r="G110" s="9">
        <f>SUM(G108:G109)</f>
        <v>22</v>
      </c>
      <c r="H110" s="9">
        <f>SUM(H108:H109)</f>
        <v>45</v>
      </c>
      <c r="I110" s="9">
        <f>SUM(E110:H110)</f>
        <v>76</v>
      </c>
      <c r="J110" s="32">
        <f t="shared" si="93"/>
        <v>4</v>
      </c>
      <c r="K110" s="32">
        <f t="shared" si="94"/>
        <v>10</v>
      </c>
      <c r="L110" s="32">
        <f t="shared" si="95"/>
        <v>66</v>
      </c>
      <c r="M110" s="32">
        <f t="shared" si="96"/>
        <v>180</v>
      </c>
      <c r="N110" s="19">
        <f t="shared" si="97"/>
        <v>260</v>
      </c>
      <c r="O110" s="16">
        <f t="shared" si="98"/>
        <v>3.4210526315789473</v>
      </c>
      <c r="P110" s="57"/>
    </row>
    <row r="111" spans="1:18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R111" s="20"/>
    </row>
    <row r="112" spans="1:18" ht="18.75" customHeight="1">
      <c r="A112" s="53" t="s">
        <v>224</v>
      </c>
      <c r="B112" s="38" t="s">
        <v>225</v>
      </c>
      <c r="C112" s="46" t="s">
        <v>109</v>
      </c>
      <c r="D112" s="31">
        <v>1</v>
      </c>
      <c r="E112" s="31">
        <v>0</v>
      </c>
      <c r="F112" s="31">
        <v>3</v>
      </c>
      <c r="G112" s="31">
        <v>13</v>
      </c>
      <c r="H112" s="31">
        <v>7</v>
      </c>
      <c r="I112" s="6">
        <f>SUM(E112:H112)</f>
        <v>23</v>
      </c>
      <c r="J112" s="31">
        <f t="shared" ref="J112:J115" si="99">E112*1</f>
        <v>0</v>
      </c>
      <c r="K112" s="31">
        <f t="shared" ref="K112:K115" si="100">F112*2</f>
        <v>6</v>
      </c>
      <c r="L112" s="31">
        <f t="shared" ref="L112:L115" si="101">G112*3</f>
        <v>39</v>
      </c>
      <c r="M112" s="31">
        <f t="shared" ref="M112:M115" si="102">H112*4</f>
        <v>28</v>
      </c>
      <c r="N112" s="34">
        <f t="shared" ref="N112:N115" si="103">SUM(J112:M112)</f>
        <v>73</v>
      </c>
      <c r="O112" s="17">
        <f t="shared" ref="O112:O115" si="104">N112/I112</f>
        <v>3.1739130434782608</v>
      </c>
      <c r="P112" s="57">
        <f>SQRT((((1-O115)^2)*E115+((2-O115)^2)*F115+((3-O115)^2)*G115+((4-O115)^2)*H115)/I115)</f>
        <v>0.67932878880979652</v>
      </c>
    </row>
    <row r="113" spans="1:18" ht="18" customHeight="1">
      <c r="A113" s="53"/>
      <c r="B113" s="38" t="s">
        <v>226</v>
      </c>
      <c r="C113" s="46" t="s">
        <v>23</v>
      </c>
      <c r="D113" s="31">
        <v>0</v>
      </c>
      <c r="E113" s="31">
        <v>0</v>
      </c>
      <c r="F113" s="31">
        <v>2</v>
      </c>
      <c r="G113" s="31">
        <v>5</v>
      </c>
      <c r="H113" s="31">
        <v>9</v>
      </c>
      <c r="I113" s="6">
        <f>SUM(E113:H113)</f>
        <v>16</v>
      </c>
      <c r="J113" s="31">
        <f t="shared" si="99"/>
        <v>0</v>
      </c>
      <c r="K113" s="31">
        <f t="shared" si="100"/>
        <v>4</v>
      </c>
      <c r="L113" s="31">
        <f t="shared" si="101"/>
        <v>15</v>
      </c>
      <c r="M113" s="31">
        <f t="shared" si="102"/>
        <v>36</v>
      </c>
      <c r="N113" s="34">
        <f t="shared" si="103"/>
        <v>55</v>
      </c>
      <c r="O113" s="17">
        <f t="shared" si="104"/>
        <v>3.4375</v>
      </c>
      <c r="P113" s="57"/>
    </row>
    <row r="114" spans="1:18" ht="15" customHeight="1">
      <c r="A114" s="53"/>
      <c r="B114" s="38" t="s">
        <v>227</v>
      </c>
      <c r="C114" s="46" t="s">
        <v>22</v>
      </c>
      <c r="D114" s="31">
        <v>0</v>
      </c>
      <c r="E114" s="31">
        <v>0</v>
      </c>
      <c r="F114" s="31">
        <v>1</v>
      </c>
      <c r="G114" s="31">
        <v>2</v>
      </c>
      <c r="H114" s="31">
        <v>13</v>
      </c>
      <c r="I114" s="6">
        <f>SUM(E114:H114)</f>
        <v>16</v>
      </c>
      <c r="J114" s="31">
        <f t="shared" si="99"/>
        <v>0</v>
      </c>
      <c r="K114" s="31">
        <f t="shared" si="100"/>
        <v>2</v>
      </c>
      <c r="L114" s="31">
        <f t="shared" si="101"/>
        <v>6</v>
      </c>
      <c r="M114" s="31">
        <f t="shared" si="102"/>
        <v>52</v>
      </c>
      <c r="N114" s="34">
        <f t="shared" si="103"/>
        <v>60</v>
      </c>
      <c r="O114" s="17">
        <f t="shared" si="104"/>
        <v>3.75</v>
      </c>
      <c r="P114" s="57"/>
    </row>
    <row r="115" spans="1:18">
      <c r="A115" s="53"/>
      <c r="B115" s="92" t="s">
        <v>142</v>
      </c>
      <c r="C115" s="93"/>
      <c r="D115" s="9">
        <f>SUM(D112:D114)</f>
        <v>1</v>
      </c>
      <c r="E115" s="9">
        <f>SUM(E112:E114)</f>
        <v>0</v>
      </c>
      <c r="F115" s="9">
        <f>SUM(F112:F114)</f>
        <v>6</v>
      </c>
      <c r="G115" s="9">
        <f>SUM(G112:G114)</f>
        <v>20</v>
      </c>
      <c r="H115" s="9">
        <f>SUM(H112:H114)</f>
        <v>29</v>
      </c>
      <c r="I115" s="9">
        <f>SUM(E115:H115)</f>
        <v>55</v>
      </c>
      <c r="J115" s="32">
        <f t="shared" si="99"/>
        <v>0</v>
      </c>
      <c r="K115" s="32">
        <f t="shared" si="100"/>
        <v>12</v>
      </c>
      <c r="L115" s="32">
        <f t="shared" si="101"/>
        <v>60</v>
      </c>
      <c r="M115" s="32">
        <f t="shared" si="102"/>
        <v>116</v>
      </c>
      <c r="N115" s="19">
        <f t="shared" si="103"/>
        <v>188</v>
      </c>
      <c r="O115" s="16">
        <f t="shared" si="104"/>
        <v>3.418181818181818</v>
      </c>
      <c r="P115" s="57"/>
    </row>
    <row r="116" spans="1:18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R116" s="20"/>
    </row>
    <row r="117" spans="1:18" ht="15" customHeight="1">
      <c r="A117" s="53" t="s">
        <v>104</v>
      </c>
      <c r="B117" s="38" t="s">
        <v>228</v>
      </c>
      <c r="C117" s="46" t="s">
        <v>78</v>
      </c>
      <c r="D117" s="31">
        <v>4</v>
      </c>
      <c r="E117" s="31">
        <v>3</v>
      </c>
      <c r="F117" s="31">
        <v>1</v>
      </c>
      <c r="G117" s="31">
        <v>1</v>
      </c>
      <c r="H117" s="31">
        <v>7</v>
      </c>
      <c r="I117" s="36">
        <f t="shared" ref="I117:I124" si="105">SUM(E117:H117)</f>
        <v>12</v>
      </c>
      <c r="J117" s="31">
        <f t="shared" ref="J117:J124" si="106">E117*1</f>
        <v>3</v>
      </c>
      <c r="K117" s="31">
        <f t="shared" ref="K117:K124" si="107">F117*2</f>
        <v>2</v>
      </c>
      <c r="L117" s="31">
        <f t="shared" ref="L117:L124" si="108">G117*3</f>
        <v>3</v>
      </c>
      <c r="M117" s="31">
        <f t="shared" ref="M117:M124" si="109">H117*4</f>
        <v>28</v>
      </c>
      <c r="N117" s="34">
        <f t="shared" ref="N117:N124" si="110">SUM(J117:M117)</f>
        <v>36</v>
      </c>
      <c r="O117" s="17">
        <f t="shared" ref="O117:O118" si="111">N117/I117</f>
        <v>3</v>
      </c>
      <c r="P117" s="57">
        <f>SQRT((((1-O124)^2)*E124+((2-O124)^2)*F124+((3-O124)^2)*G124+((4-O124)^2)*H124)/I124)</f>
        <v>0.89418674847586599</v>
      </c>
    </row>
    <row r="118" spans="1:18" ht="15" customHeight="1">
      <c r="A118" s="53"/>
      <c r="B118" s="38" t="s">
        <v>229</v>
      </c>
      <c r="C118" s="46" t="s">
        <v>87</v>
      </c>
      <c r="D118" s="31">
        <v>0</v>
      </c>
      <c r="E118" s="31">
        <v>1</v>
      </c>
      <c r="F118" s="31">
        <v>3</v>
      </c>
      <c r="G118" s="31">
        <v>5</v>
      </c>
      <c r="H118" s="31">
        <v>7</v>
      </c>
      <c r="I118" s="36">
        <f t="shared" si="105"/>
        <v>16</v>
      </c>
      <c r="J118" s="31">
        <f t="shared" si="106"/>
        <v>1</v>
      </c>
      <c r="K118" s="31">
        <f t="shared" si="107"/>
        <v>6</v>
      </c>
      <c r="L118" s="31">
        <f t="shared" si="108"/>
        <v>15</v>
      </c>
      <c r="M118" s="31">
        <f t="shared" si="109"/>
        <v>28</v>
      </c>
      <c r="N118" s="34">
        <f t="shared" si="110"/>
        <v>50</v>
      </c>
      <c r="O118" s="17">
        <f t="shared" si="111"/>
        <v>3.125</v>
      </c>
      <c r="P118" s="57"/>
    </row>
    <row r="119" spans="1:18" ht="15" customHeight="1">
      <c r="A119" s="53"/>
      <c r="B119" s="38" t="s">
        <v>230</v>
      </c>
      <c r="C119" s="46" t="s">
        <v>74</v>
      </c>
      <c r="D119" s="31">
        <v>7</v>
      </c>
      <c r="E119" s="31">
        <v>3</v>
      </c>
      <c r="F119" s="31">
        <v>5</v>
      </c>
      <c r="G119" s="31">
        <v>19</v>
      </c>
      <c r="H119" s="31">
        <v>22</v>
      </c>
      <c r="I119" s="31">
        <f t="shared" si="105"/>
        <v>49</v>
      </c>
      <c r="J119" s="31">
        <f t="shared" si="106"/>
        <v>3</v>
      </c>
      <c r="K119" s="31">
        <f t="shared" si="107"/>
        <v>10</v>
      </c>
      <c r="L119" s="31">
        <f t="shared" si="108"/>
        <v>57</v>
      </c>
      <c r="M119" s="31">
        <f t="shared" si="109"/>
        <v>88</v>
      </c>
      <c r="N119" s="34">
        <f t="shared" si="110"/>
        <v>158</v>
      </c>
      <c r="O119" s="17">
        <f t="shared" ref="O119:O124" si="112">N119/I119</f>
        <v>3.2244897959183674</v>
      </c>
      <c r="P119" s="57"/>
    </row>
    <row r="120" spans="1:18" ht="15" customHeight="1">
      <c r="A120" s="53"/>
      <c r="B120" s="38" t="s">
        <v>231</v>
      </c>
      <c r="C120" s="46" t="s">
        <v>105</v>
      </c>
      <c r="D120" s="31">
        <v>2</v>
      </c>
      <c r="E120" s="31">
        <v>0</v>
      </c>
      <c r="F120" s="31">
        <v>1</v>
      </c>
      <c r="G120" s="31">
        <v>11</v>
      </c>
      <c r="H120" s="31">
        <v>10</v>
      </c>
      <c r="I120" s="31">
        <f t="shared" si="105"/>
        <v>22</v>
      </c>
      <c r="J120" s="31">
        <f t="shared" si="106"/>
        <v>0</v>
      </c>
      <c r="K120" s="31">
        <f t="shared" si="107"/>
        <v>2</v>
      </c>
      <c r="L120" s="31">
        <f t="shared" si="108"/>
        <v>33</v>
      </c>
      <c r="M120" s="31">
        <f t="shared" si="109"/>
        <v>40</v>
      </c>
      <c r="N120" s="34">
        <f t="shared" si="110"/>
        <v>75</v>
      </c>
      <c r="O120" s="17">
        <f t="shared" si="112"/>
        <v>3.4090909090909092</v>
      </c>
      <c r="P120" s="57"/>
    </row>
    <row r="121" spans="1:18" ht="15" customHeight="1">
      <c r="A121" s="53"/>
      <c r="B121" s="38" t="s">
        <v>232</v>
      </c>
      <c r="C121" s="46" t="s">
        <v>106</v>
      </c>
      <c r="D121" s="31">
        <v>1</v>
      </c>
      <c r="E121" s="31">
        <v>2</v>
      </c>
      <c r="F121" s="31">
        <v>5</v>
      </c>
      <c r="G121" s="31">
        <v>11</v>
      </c>
      <c r="H121" s="31">
        <v>21</v>
      </c>
      <c r="I121" s="31">
        <f t="shared" si="105"/>
        <v>39</v>
      </c>
      <c r="J121" s="31">
        <f t="shared" si="106"/>
        <v>2</v>
      </c>
      <c r="K121" s="31">
        <f t="shared" si="107"/>
        <v>10</v>
      </c>
      <c r="L121" s="31">
        <f t="shared" si="108"/>
        <v>33</v>
      </c>
      <c r="M121" s="31">
        <f t="shared" si="109"/>
        <v>84</v>
      </c>
      <c r="N121" s="34">
        <f t="shared" si="110"/>
        <v>129</v>
      </c>
      <c r="O121" s="17">
        <f t="shared" si="112"/>
        <v>3.3076923076923075</v>
      </c>
      <c r="P121" s="57"/>
    </row>
    <row r="122" spans="1:18" ht="15" customHeight="1">
      <c r="A122" s="53"/>
      <c r="B122" s="40" t="s">
        <v>233</v>
      </c>
      <c r="C122" s="47" t="s">
        <v>107</v>
      </c>
      <c r="D122" s="31">
        <v>0</v>
      </c>
      <c r="E122" s="31">
        <v>0</v>
      </c>
      <c r="F122" s="31">
        <v>0</v>
      </c>
      <c r="G122" s="31">
        <v>0</v>
      </c>
      <c r="H122" s="31">
        <v>0</v>
      </c>
      <c r="I122" s="31">
        <f t="shared" si="105"/>
        <v>0</v>
      </c>
      <c r="J122" s="31">
        <f t="shared" si="106"/>
        <v>0</v>
      </c>
      <c r="K122" s="31">
        <f t="shared" si="107"/>
        <v>0</v>
      </c>
      <c r="L122" s="31">
        <f t="shared" si="108"/>
        <v>0</v>
      </c>
      <c r="M122" s="31">
        <f t="shared" si="109"/>
        <v>0</v>
      </c>
      <c r="N122" s="34">
        <f t="shared" si="110"/>
        <v>0</v>
      </c>
      <c r="O122" s="17">
        <v>0</v>
      </c>
      <c r="P122" s="57"/>
    </row>
    <row r="123" spans="1:18" ht="15" customHeight="1">
      <c r="A123" s="53"/>
      <c r="B123" s="38" t="s">
        <v>234</v>
      </c>
      <c r="C123" s="46" t="s">
        <v>108</v>
      </c>
      <c r="D123" s="31">
        <v>6</v>
      </c>
      <c r="E123" s="31">
        <v>4</v>
      </c>
      <c r="F123" s="31">
        <v>6</v>
      </c>
      <c r="G123" s="31">
        <v>22</v>
      </c>
      <c r="H123" s="31">
        <v>18</v>
      </c>
      <c r="I123" s="31">
        <f t="shared" si="105"/>
        <v>50</v>
      </c>
      <c r="J123" s="31">
        <f t="shared" si="106"/>
        <v>4</v>
      </c>
      <c r="K123" s="31">
        <f t="shared" si="107"/>
        <v>12</v>
      </c>
      <c r="L123" s="31">
        <f t="shared" si="108"/>
        <v>66</v>
      </c>
      <c r="M123" s="31">
        <f t="shared" si="109"/>
        <v>72</v>
      </c>
      <c r="N123" s="34">
        <f t="shared" si="110"/>
        <v>154</v>
      </c>
      <c r="O123" s="17">
        <f t="shared" si="112"/>
        <v>3.08</v>
      </c>
      <c r="P123" s="57"/>
    </row>
    <row r="124" spans="1:18">
      <c r="A124" s="53"/>
      <c r="B124" s="92" t="s">
        <v>142</v>
      </c>
      <c r="C124" s="93"/>
      <c r="D124" s="9">
        <f>SUM(D117:D123)</f>
        <v>20</v>
      </c>
      <c r="E124" s="9">
        <f>SUM(E117:E123)</f>
        <v>13</v>
      </c>
      <c r="F124" s="9">
        <f>SUM(F117:F123)</f>
        <v>21</v>
      </c>
      <c r="G124" s="9">
        <f>SUM(G117:G123)</f>
        <v>69</v>
      </c>
      <c r="H124" s="9">
        <f>SUM(H117:H123)</f>
        <v>85</v>
      </c>
      <c r="I124" s="9">
        <f t="shared" si="105"/>
        <v>188</v>
      </c>
      <c r="J124" s="32">
        <f t="shared" si="106"/>
        <v>13</v>
      </c>
      <c r="K124" s="32">
        <f t="shared" si="107"/>
        <v>42</v>
      </c>
      <c r="L124" s="32">
        <f t="shared" si="108"/>
        <v>207</v>
      </c>
      <c r="M124" s="32">
        <f t="shared" si="109"/>
        <v>340</v>
      </c>
      <c r="N124" s="19">
        <f t="shared" si="110"/>
        <v>602</v>
      </c>
      <c r="O124" s="16">
        <f t="shared" si="112"/>
        <v>3.2021276595744679</v>
      </c>
      <c r="P124" s="57"/>
    </row>
    <row r="125" spans="1:18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R125" s="20"/>
    </row>
    <row r="126" spans="1:18" ht="21" customHeight="1">
      <c r="A126" s="53" t="s">
        <v>112</v>
      </c>
      <c r="B126" s="38" t="s">
        <v>235</v>
      </c>
      <c r="C126" s="46" t="s">
        <v>113</v>
      </c>
      <c r="D126" s="31">
        <v>8</v>
      </c>
      <c r="E126" s="31">
        <v>2</v>
      </c>
      <c r="F126" s="31">
        <v>3</v>
      </c>
      <c r="G126" s="31">
        <v>17</v>
      </c>
      <c r="H126" s="31">
        <v>26</v>
      </c>
      <c r="I126" s="36">
        <f>SUM(E126:H126)</f>
        <v>48</v>
      </c>
      <c r="J126" s="31">
        <f t="shared" ref="J126:J129" si="113">E126*1</f>
        <v>2</v>
      </c>
      <c r="K126" s="31">
        <f t="shared" ref="K126:K129" si="114">F126*2</f>
        <v>6</v>
      </c>
      <c r="L126" s="31">
        <f t="shared" ref="L126:L129" si="115">G126*3</f>
        <v>51</v>
      </c>
      <c r="M126" s="31">
        <f t="shared" ref="M126:M129" si="116">H126*4</f>
        <v>104</v>
      </c>
      <c r="N126" s="34">
        <f t="shared" ref="N126:N189" si="117">SUM(J126:M126)</f>
        <v>163</v>
      </c>
      <c r="O126" s="17">
        <f t="shared" ref="O126:O129" si="118">N126/I126</f>
        <v>3.3958333333333335</v>
      </c>
      <c r="P126" s="57">
        <f>SQRT((((1-O129)^2)*E129+((2-O129)^2)*F129+((3-O129)^2)*G129+((4-O129)^2)*H129)/I129)</f>
        <v>0.75202294611564713</v>
      </c>
    </row>
    <row r="127" spans="1:18" ht="15.75" customHeight="1">
      <c r="A127" s="53"/>
      <c r="B127" s="38" t="s">
        <v>236</v>
      </c>
      <c r="C127" s="46" t="s">
        <v>72</v>
      </c>
      <c r="D127" s="31">
        <v>0</v>
      </c>
      <c r="E127" s="31">
        <v>0</v>
      </c>
      <c r="F127" s="31">
        <v>4</v>
      </c>
      <c r="G127" s="31">
        <v>12</v>
      </c>
      <c r="H127" s="31">
        <v>16</v>
      </c>
      <c r="I127" s="36">
        <f>SUM(E127:H127)</f>
        <v>32</v>
      </c>
      <c r="J127" s="31">
        <f t="shared" si="113"/>
        <v>0</v>
      </c>
      <c r="K127" s="31">
        <f t="shared" si="114"/>
        <v>8</v>
      </c>
      <c r="L127" s="31">
        <f t="shared" si="115"/>
        <v>36</v>
      </c>
      <c r="M127" s="31">
        <f t="shared" si="116"/>
        <v>64</v>
      </c>
      <c r="N127" s="34">
        <f t="shared" si="117"/>
        <v>108</v>
      </c>
      <c r="O127" s="17">
        <f t="shared" si="118"/>
        <v>3.375</v>
      </c>
      <c r="P127" s="57"/>
    </row>
    <row r="128" spans="1:18" ht="15" customHeight="1">
      <c r="A128" s="53"/>
      <c r="B128" s="38" t="s">
        <v>237</v>
      </c>
      <c r="C128" s="46" t="s">
        <v>114</v>
      </c>
      <c r="D128" s="31">
        <v>1</v>
      </c>
      <c r="E128" s="31">
        <v>0</v>
      </c>
      <c r="F128" s="31">
        <v>7</v>
      </c>
      <c r="G128" s="31">
        <v>16</v>
      </c>
      <c r="H128" s="31">
        <v>8</v>
      </c>
      <c r="I128" s="36">
        <f>SUM(E128:H128)</f>
        <v>31</v>
      </c>
      <c r="J128" s="31">
        <f t="shared" si="113"/>
        <v>0</v>
      </c>
      <c r="K128" s="31">
        <f t="shared" si="114"/>
        <v>14</v>
      </c>
      <c r="L128" s="31">
        <f t="shared" si="115"/>
        <v>48</v>
      </c>
      <c r="M128" s="31">
        <f t="shared" si="116"/>
        <v>32</v>
      </c>
      <c r="N128" s="34">
        <f t="shared" si="117"/>
        <v>94</v>
      </c>
      <c r="O128" s="17">
        <f t="shared" si="118"/>
        <v>3.032258064516129</v>
      </c>
      <c r="P128" s="57"/>
    </row>
    <row r="129" spans="1:18">
      <c r="A129" s="53"/>
      <c r="B129" s="92" t="s">
        <v>142</v>
      </c>
      <c r="C129" s="93"/>
      <c r="D129" s="9">
        <f>SUM(D126:D128)</f>
        <v>9</v>
      </c>
      <c r="E129" s="9">
        <f>SUM(E126:E128)</f>
        <v>2</v>
      </c>
      <c r="F129" s="9">
        <f>SUM(F126:F128)</f>
        <v>14</v>
      </c>
      <c r="G129" s="9">
        <f>SUM(G126:G128)</f>
        <v>45</v>
      </c>
      <c r="H129" s="9">
        <f>SUM(H126:H128)</f>
        <v>50</v>
      </c>
      <c r="I129" s="9">
        <f>SUM(E129:H129)</f>
        <v>111</v>
      </c>
      <c r="J129" s="32">
        <f t="shared" si="113"/>
        <v>2</v>
      </c>
      <c r="K129" s="32">
        <f t="shared" si="114"/>
        <v>28</v>
      </c>
      <c r="L129" s="32">
        <f t="shared" si="115"/>
        <v>135</v>
      </c>
      <c r="M129" s="32">
        <f t="shared" si="116"/>
        <v>200</v>
      </c>
      <c r="N129" s="19">
        <f t="shared" si="117"/>
        <v>365</v>
      </c>
      <c r="O129" s="16">
        <f t="shared" si="118"/>
        <v>3.2882882882882885</v>
      </c>
      <c r="P129" s="57"/>
    </row>
    <row r="130" spans="1:18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R130" s="20"/>
    </row>
    <row r="131" spans="1:18" ht="27" customHeight="1">
      <c r="A131" s="53" t="s">
        <v>153</v>
      </c>
      <c r="B131" s="38" t="s">
        <v>238</v>
      </c>
      <c r="C131" s="46" t="s">
        <v>115</v>
      </c>
      <c r="D131" s="31">
        <v>2</v>
      </c>
      <c r="E131" s="31">
        <v>0</v>
      </c>
      <c r="F131" s="31">
        <v>0</v>
      </c>
      <c r="G131" s="31">
        <v>14</v>
      </c>
      <c r="H131" s="31">
        <v>16</v>
      </c>
      <c r="I131" s="36">
        <f t="shared" ref="I131:I136" si="119">SUM(E131:H131)</f>
        <v>30</v>
      </c>
      <c r="J131" s="31">
        <f t="shared" ref="J131:J194" si="120">E131*1</f>
        <v>0</v>
      </c>
      <c r="K131" s="31">
        <f t="shared" ref="K131:K194" si="121">F131*2</f>
        <v>0</v>
      </c>
      <c r="L131" s="31">
        <f t="shared" ref="L131:L194" si="122">G131*3</f>
        <v>42</v>
      </c>
      <c r="M131" s="31">
        <f t="shared" ref="M131:M152" si="123">H131*4</f>
        <v>64</v>
      </c>
      <c r="N131" s="34">
        <f t="shared" si="117"/>
        <v>106</v>
      </c>
      <c r="O131" s="17">
        <f t="shared" ref="O131:O161" si="124">N131/I131</f>
        <v>3.5333333333333332</v>
      </c>
      <c r="P131" s="57">
        <f>SQRT((((1-O136)^2)*E136+((2-O136)^2)*F136+((3-O136)^2)*G136+((4-O136)^2)*H136)/I136)</f>
        <v>0.71545043927987051</v>
      </c>
    </row>
    <row r="132" spans="1:18" ht="15" customHeight="1">
      <c r="A132" s="53"/>
      <c r="B132" s="38" t="s">
        <v>239</v>
      </c>
      <c r="C132" s="46" t="s">
        <v>23</v>
      </c>
      <c r="D132" s="31">
        <v>0</v>
      </c>
      <c r="E132" s="31">
        <v>0</v>
      </c>
      <c r="F132" s="31">
        <v>0</v>
      </c>
      <c r="G132" s="31">
        <v>9</v>
      </c>
      <c r="H132" s="31">
        <v>31</v>
      </c>
      <c r="I132" s="36">
        <f t="shared" si="119"/>
        <v>40</v>
      </c>
      <c r="J132" s="31">
        <f t="shared" si="120"/>
        <v>0</v>
      </c>
      <c r="K132" s="31">
        <f t="shared" si="121"/>
        <v>0</v>
      </c>
      <c r="L132" s="31">
        <f t="shared" si="122"/>
        <v>27</v>
      </c>
      <c r="M132" s="31">
        <f t="shared" si="123"/>
        <v>124</v>
      </c>
      <c r="N132" s="34">
        <f t="shared" si="117"/>
        <v>151</v>
      </c>
      <c r="O132" s="17">
        <f t="shared" si="124"/>
        <v>3.7749999999999999</v>
      </c>
      <c r="P132" s="57"/>
    </row>
    <row r="133" spans="1:18" ht="15" customHeight="1">
      <c r="A133" s="53"/>
      <c r="B133" s="38" t="s">
        <v>240</v>
      </c>
      <c r="C133" s="46" t="s">
        <v>116</v>
      </c>
      <c r="D133" s="31">
        <v>3</v>
      </c>
      <c r="E133" s="31">
        <v>2</v>
      </c>
      <c r="F133" s="31">
        <v>7</v>
      </c>
      <c r="G133" s="31">
        <v>13</v>
      </c>
      <c r="H133" s="31">
        <v>31</v>
      </c>
      <c r="I133" s="36">
        <f t="shared" si="119"/>
        <v>53</v>
      </c>
      <c r="J133" s="31">
        <f t="shared" si="120"/>
        <v>2</v>
      </c>
      <c r="K133" s="31">
        <f t="shared" si="121"/>
        <v>14</v>
      </c>
      <c r="L133" s="31">
        <f t="shared" si="122"/>
        <v>39</v>
      </c>
      <c r="M133" s="31">
        <f t="shared" si="123"/>
        <v>124</v>
      </c>
      <c r="N133" s="34">
        <f t="shared" si="117"/>
        <v>179</v>
      </c>
      <c r="O133" s="17">
        <f t="shared" si="124"/>
        <v>3.3773584905660377</v>
      </c>
      <c r="P133" s="57"/>
    </row>
    <row r="134" spans="1:18" ht="15" customHeight="1">
      <c r="A134" s="53"/>
      <c r="B134" s="38" t="s">
        <v>241</v>
      </c>
      <c r="C134" s="46" t="s">
        <v>87</v>
      </c>
      <c r="D134" s="31">
        <v>0</v>
      </c>
      <c r="E134" s="31">
        <v>1</v>
      </c>
      <c r="F134" s="31">
        <v>3</v>
      </c>
      <c r="G134" s="31">
        <v>5</v>
      </c>
      <c r="H134" s="31">
        <v>7</v>
      </c>
      <c r="I134" s="36">
        <f t="shared" si="119"/>
        <v>16</v>
      </c>
      <c r="J134" s="31">
        <f t="shared" si="120"/>
        <v>1</v>
      </c>
      <c r="K134" s="31">
        <f t="shared" si="121"/>
        <v>6</v>
      </c>
      <c r="L134" s="31">
        <f t="shared" si="122"/>
        <v>15</v>
      </c>
      <c r="M134" s="31">
        <f t="shared" si="123"/>
        <v>28</v>
      </c>
      <c r="N134" s="34">
        <f t="shared" si="117"/>
        <v>50</v>
      </c>
      <c r="O134" s="17">
        <v>0</v>
      </c>
      <c r="P134" s="57"/>
    </row>
    <row r="135" spans="1:18" ht="15" customHeight="1">
      <c r="A135" s="53"/>
      <c r="B135" s="38" t="s">
        <v>242</v>
      </c>
      <c r="C135" s="46" t="s">
        <v>117</v>
      </c>
      <c r="D135" s="31">
        <v>3</v>
      </c>
      <c r="E135" s="31">
        <v>0</v>
      </c>
      <c r="F135" s="31">
        <v>3</v>
      </c>
      <c r="G135" s="31">
        <v>7</v>
      </c>
      <c r="H135" s="31">
        <v>19</v>
      </c>
      <c r="I135" s="36">
        <f t="shared" si="119"/>
        <v>29</v>
      </c>
      <c r="J135" s="31">
        <f t="shared" si="120"/>
        <v>0</v>
      </c>
      <c r="K135" s="31">
        <f t="shared" si="121"/>
        <v>6</v>
      </c>
      <c r="L135" s="31">
        <f t="shared" si="122"/>
        <v>21</v>
      </c>
      <c r="M135" s="31">
        <f t="shared" si="123"/>
        <v>76</v>
      </c>
      <c r="N135" s="34">
        <f t="shared" si="117"/>
        <v>103</v>
      </c>
      <c r="O135" s="17">
        <f t="shared" si="124"/>
        <v>3.5517241379310347</v>
      </c>
      <c r="P135" s="57"/>
    </row>
    <row r="136" spans="1:18">
      <c r="A136" s="53"/>
      <c r="B136" s="92" t="s">
        <v>142</v>
      </c>
      <c r="C136" s="93"/>
      <c r="D136" s="9">
        <f>SUM(D131:D135)</f>
        <v>8</v>
      </c>
      <c r="E136" s="9">
        <f>SUM(E131:E135)</f>
        <v>3</v>
      </c>
      <c r="F136" s="9">
        <f>SUM(F131:F135)</f>
        <v>13</v>
      </c>
      <c r="G136" s="9">
        <f>SUM(G131:G135)</f>
        <v>48</v>
      </c>
      <c r="H136" s="9">
        <f>SUM(H131:H135)</f>
        <v>104</v>
      </c>
      <c r="I136" s="9">
        <f t="shared" si="119"/>
        <v>168</v>
      </c>
      <c r="J136" s="32">
        <f t="shared" si="120"/>
        <v>3</v>
      </c>
      <c r="K136" s="32">
        <f t="shared" si="121"/>
        <v>26</v>
      </c>
      <c r="L136" s="32">
        <f t="shared" si="122"/>
        <v>144</v>
      </c>
      <c r="M136" s="32">
        <f t="shared" si="123"/>
        <v>416</v>
      </c>
      <c r="N136" s="19">
        <f t="shared" si="117"/>
        <v>589</v>
      </c>
      <c r="O136" s="16">
        <f t="shared" si="124"/>
        <v>3.5059523809523809</v>
      </c>
      <c r="P136" s="57"/>
    </row>
    <row r="137" spans="1:18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3"/>
      <c r="R137" s="20"/>
    </row>
    <row r="138" spans="1:18" ht="15" customHeight="1">
      <c r="A138" s="58" t="s">
        <v>60</v>
      </c>
      <c r="B138" s="38" t="s">
        <v>293</v>
      </c>
      <c r="C138" s="46" t="s">
        <v>61</v>
      </c>
      <c r="D138" s="31">
        <v>0</v>
      </c>
      <c r="E138" s="31">
        <v>0</v>
      </c>
      <c r="F138" s="31">
        <v>0</v>
      </c>
      <c r="G138" s="31">
        <v>5</v>
      </c>
      <c r="H138" s="31">
        <v>3</v>
      </c>
      <c r="I138" s="36">
        <f>SUM(E138:H138)</f>
        <v>8</v>
      </c>
      <c r="J138" s="31">
        <f t="shared" si="120"/>
        <v>0</v>
      </c>
      <c r="K138" s="31">
        <f t="shared" si="121"/>
        <v>0</v>
      </c>
      <c r="L138" s="31">
        <f t="shared" si="122"/>
        <v>15</v>
      </c>
      <c r="M138" s="31">
        <f t="shared" si="123"/>
        <v>12</v>
      </c>
      <c r="N138" s="34">
        <f t="shared" si="117"/>
        <v>27</v>
      </c>
      <c r="O138" s="17">
        <f t="shared" si="124"/>
        <v>3.375</v>
      </c>
      <c r="P138" s="64">
        <f>SQRT((((1-O142)^2)*E142+((2-O142)^2)*F142+((3-O142)^2)*G142+((4-O142)^2)*H142)/I142)</f>
        <v>0.73864441233047706</v>
      </c>
    </row>
    <row r="139" spans="1:18" ht="15" customHeight="1">
      <c r="A139" s="59"/>
      <c r="B139" s="38" t="s">
        <v>243</v>
      </c>
      <c r="C139" s="46" t="s">
        <v>62</v>
      </c>
      <c r="D139" s="31">
        <v>1</v>
      </c>
      <c r="E139" s="31">
        <v>2</v>
      </c>
      <c r="F139" s="31">
        <v>1</v>
      </c>
      <c r="G139" s="31">
        <v>8</v>
      </c>
      <c r="H139" s="31">
        <v>4</v>
      </c>
      <c r="I139" s="36">
        <f>SUM(E139:H139)</f>
        <v>15</v>
      </c>
      <c r="J139" s="31">
        <f t="shared" si="120"/>
        <v>2</v>
      </c>
      <c r="K139" s="31">
        <f t="shared" si="121"/>
        <v>2</v>
      </c>
      <c r="L139" s="31">
        <f t="shared" si="122"/>
        <v>24</v>
      </c>
      <c r="M139" s="31">
        <f t="shared" si="123"/>
        <v>16</v>
      </c>
      <c r="N139" s="34">
        <f t="shared" si="117"/>
        <v>44</v>
      </c>
      <c r="O139" s="17">
        <f t="shared" si="124"/>
        <v>2.9333333333333331</v>
      </c>
      <c r="P139" s="65"/>
    </row>
    <row r="140" spans="1:18" ht="15" customHeight="1">
      <c r="A140" s="59"/>
      <c r="B140" s="38" t="s">
        <v>244</v>
      </c>
      <c r="C140" s="46" t="s">
        <v>63</v>
      </c>
      <c r="D140" s="31">
        <v>2</v>
      </c>
      <c r="E140" s="31">
        <v>0</v>
      </c>
      <c r="F140" s="31">
        <v>2</v>
      </c>
      <c r="G140" s="31">
        <v>17</v>
      </c>
      <c r="H140" s="31">
        <v>19</v>
      </c>
      <c r="I140" s="36">
        <f>SUM(E140:H140)</f>
        <v>38</v>
      </c>
      <c r="J140" s="31">
        <f t="shared" si="120"/>
        <v>0</v>
      </c>
      <c r="K140" s="31">
        <f t="shared" si="121"/>
        <v>4</v>
      </c>
      <c r="L140" s="31">
        <f t="shared" si="122"/>
        <v>51</v>
      </c>
      <c r="M140" s="31">
        <f t="shared" si="123"/>
        <v>76</v>
      </c>
      <c r="N140" s="34">
        <f t="shared" si="117"/>
        <v>131</v>
      </c>
      <c r="O140" s="17">
        <f t="shared" si="124"/>
        <v>3.4473684210526314</v>
      </c>
      <c r="P140" s="65"/>
    </row>
    <row r="141" spans="1:18" ht="15" customHeight="1">
      <c r="A141" s="59"/>
      <c r="B141" s="38" t="s">
        <v>245</v>
      </c>
      <c r="C141" s="47" t="s">
        <v>64</v>
      </c>
      <c r="D141" s="31">
        <v>6</v>
      </c>
      <c r="E141" s="31">
        <v>2</v>
      </c>
      <c r="F141" s="31">
        <v>0</v>
      </c>
      <c r="G141" s="31">
        <v>13</v>
      </c>
      <c r="H141" s="31">
        <v>19</v>
      </c>
      <c r="I141" s="36">
        <f>SUM(E141:H141)</f>
        <v>34</v>
      </c>
      <c r="J141" s="31">
        <f t="shared" si="120"/>
        <v>2</v>
      </c>
      <c r="K141" s="31">
        <f t="shared" si="121"/>
        <v>0</v>
      </c>
      <c r="L141" s="31">
        <f t="shared" si="122"/>
        <v>39</v>
      </c>
      <c r="M141" s="31">
        <f t="shared" si="123"/>
        <v>76</v>
      </c>
      <c r="N141" s="34">
        <f t="shared" si="117"/>
        <v>117</v>
      </c>
      <c r="O141" s="17">
        <f t="shared" si="124"/>
        <v>3.4411764705882355</v>
      </c>
      <c r="P141" s="65"/>
    </row>
    <row r="142" spans="1:18">
      <c r="A142" s="60"/>
      <c r="B142" s="92" t="s">
        <v>142</v>
      </c>
      <c r="C142" s="93"/>
      <c r="D142" s="9">
        <f>SUM(D138:D141)</f>
        <v>9</v>
      </c>
      <c r="E142" s="9">
        <f>SUM(E138:E141)</f>
        <v>4</v>
      </c>
      <c r="F142" s="9">
        <f>SUM(F138:F141)</f>
        <v>3</v>
      </c>
      <c r="G142" s="9">
        <f>SUM(G138:G141)</f>
        <v>43</v>
      </c>
      <c r="H142" s="9">
        <f>SUM(H138:H141)</f>
        <v>45</v>
      </c>
      <c r="I142" s="9">
        <f>SUM(E142:H142)</f>
        <v>95</v>
      </c>
      <c r="J142" s="32">
        <f t="shared" si="120"/>
        <v>4</v>
      </c>
      <c r="K142" s="32">
        <f t="shared" si="121"/>
        <v>6</v>
      </c>
      <c r="L142" s="32">
        <f t="shared" si="122"/>
        <v>129</v>
      </c>
      <c r="M142" s="32">
        <f t="shared" si="123"/>
        <v>180</v>
      </c>
      <c r="N142" s="19">
        <f t="shared" si="117"/>
        <v>319</v>
      </c>
      <c r="O142" s="16">
        <f t="shared" si="124"/>
        <v>3.357894736842105</v>
      </c>
      <c r="P142" s="66"/>
    </row>
    <row r="143" spans="1:18">
      <c r="A143" s="61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3"/>
      <c r="R143" s="20"/>
    </row>
    <row r="144" spans="1:18" ht="23.25" customHeight="1">
      <c r="A144" s="53" t="s">
        <v>65</v>
      </c>
      <c r="B144" s="38" t="s">
        <v>248</v>
      </c>
      <c r="C144" s="46" t="s">
        <v>66</v>
      </c>
      <c r="D144" s="31">
        <v>14</v>
      </c>
      <c r="E144" s="31">
        <v>7</v>
      </c>
      <c r="F144" s="31">
        <v>13</v>
      </c>
      <c r="G144" s="31">
        <v>35</v>
      </c>
      <c r="H144" s="31">
        <v>59</v>
      </c>
      <c r="I144" s="36">
        <f>SUM(E144:H144)</f>
        <v>114</v>
      </c>
      <c r="J144" s="31">
        <f t="shared" si="120"/>
        <v>7</v>
      </c>
      <c r="K144" s="31">
        <f t="shared" si="121"/>
        <v>26</v>
      </c>
      <c r="L144" s="31">
        <f t="shared" si="122"/>
        <v>105</v>
      </c>
      <c r="M144" s="31">
        <f t="shared" si="123"/>
        <v>236</v>
      </c>
      <c r="N144" s="34">
        <f t="shared" si="117"/>
        <v>374</v>
      </c>
      <c r="O144" s="17">
        <f t="shared" si="124"/>
        <v>3.2807017543859649</v>
      </c>
      <c r="P144" s="57">
        <f>SQRT((((1-O145)^2)*E145+((2-O145)^2)*F145+((3-O145)^2)*G145+((4-O145)^2)*H145)/I145)</f>
        <v>0.89353204057872582</v>
      </c>
      <c r="R144" s="20"/>
    </row>
    <row r="145" spans="1:18">
      <c r="A145" s="53"/>
      <c r="B145" s="92" t="s">
        <v>142</v>
      </c>
      <c r="C145" s="93"/>
      <c r="D145" s="10">
        <f>SUM(D144)</f>
        <v>14</v>
      </c>
      <c r="E145" s="10">
        <f>SUM(E144)</f>
        <v>7</v>
      </c>
      <c r="F145" s="10">
        <f>SUM(F144)</f>
        <v>13</v>
      </c>
      <c r="G145" s="10">
        <f>SUM(G144)</f>
        <v>35</v>
      </c>
      <c r="H145" s="10">
        <f>SUM(H144)</f>
        <v>59</v>
      </c>
      <c r="I145" s="9">
        <f>SUM(E145:H145)</f>
        <v>114</v>
      </c>
      <c r="J145" s="32">
        <f t="shared" si="120"/>
        <v>7</v>
      </c>
      <c r="K145" s="32">
        <f t="shared" si="121"/>
        <v>26</v>
      </c>
      <c r="L145" s="32">
        <f t="shared" si="122"/>
        <v>105</v>
      </c>
      <c r="M145" s="32">
        <f t="shared" si="123"/>
        <v>236</v>
      </c>
      <c r="N145" s="19">
        <f t="shared" si="117"/>
        <v>374</v>
      </c>
      <c r="O145" s="16">
        <f t="shared" si="124"/>
        <v>3.2807017543859649</v>
      </c>
      <c r="P145" s="57"/>
    </row>
    <row r="146" spans="1:18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R146" s="20"/>
    </row>
    <row r="147" spans="1:18" ht="18.75" customHeight="1">
      <c r="A147" s="52" t="s">
        <v>156</v>
      </c>
      <c r="B147" s="38" t="s">
        <v>246</v>
      </c>
      <c r="C147" s="46" t="s">
        <v>118</v>
      </c>
      <c r="D147" s="31">
        <v>6</v>
      </c>
      <c r="E147" s="31">
        <v>5</v>
      </c>
      <c r="F147" s="31">
        <v>4</v>
      </c>
      <c r="G147" s="31">
        <v>16</v>
      </c>
      <c r="H147" s="31">
        <v>25</v>
      </c>
      <c r="I147" s="36">
        <f>SUM(E147:H147)</f>
        <v>50</v>
      </c>
      <c r="J147" s="31">
        <f t="shared" si="120"/>
        <v>5</v>
      </c>
      <c r="K147" s="31">
        <f t="shared" si="121"/>
        <v>8</v>
      </c>
      <c r="L147" s="31">
        <f t="shared" si="122"/>
        <v>48</v>
      </c>
      <c r="M147" s="31">
        <f t="shared" si="123"/>
        <v>100</v>
      </c>
      <c r="N147" s="34">
        <f t="shared" si="117"/>
        <v>161</v>
      </c>
      <c r="O147" s="17">
        <f t="shared" si="124"/>
        <v>3.22</v>
      </c>
      <c r="P147" s="57">
        <f>SQRT((((1-O149)^2)*E149+((2-O149)^2)*F149+((3-O149)^2)*G149+((4-O149)^2)*H149)/I149)</f>
        <v>0.91385117330019816</v>
      </c>
    </row>
    <row r="148" spans="1:18" ht="24" customHeight="1">
      <c r="A148" s="52"/>
      <c r="B148" s="38" t="s">
        <v>247</v>
      </c>
      <c r="C148" s="46" t="s">
        <v>119</v>
      </c>
      <c r="D148" s="31">
        <v>4</v>
      </c>
      <c r="E148" s="31">
        <v>4</v>
      </c>
      <c r="F148" s="31">
        <v>3</v>
      </c>
      <c r="G148" s="31">
        <v>18</v>
      </c>
      <c r="H148" s="31">
        <v>35</v>
      </c>
      <c r="I148" s="36">
        <f>SUM(E148:H148)</f>
        <v>60</v>
      </c>
      <c r="J148" s="31">
        <f t="shared" si="120"/>
        <v>4</v>
      </c>
      <c r="K148" s="31">
        <f t="shared" si="121"/>
        <v>6</v>
      </c>
      <c r="L148" s="31">
        <f t="shared" si="122"/>
        <v>54</v>
      </c>
      <c r="M148" s="31">
        <f t="shared" si="123"/>
        <v>140</v>
      </c>
      <c r="N148" s="34">
        <f t="shared" si="117"/>
        <v>204</v>
      </c>
      <c r="O148" s="17">
        <f t="shared" si="124"/>
        <v>3.4</v>
      </c>
      <c r="P148" s="57"/>
    </row>
    <row r="149" spans="1:18">
      <c r="A149" s="52"/>
      <c r="B149" s="92" t="s">
        <v>142</v>
      </c>
      <c r="C149" s="93"/>
      <c r="D149" s="9">
        <f>SUM(D147:D148)</f>
        <v>10</v>
      </c>
      <c r="E149" s="9">
        <f>SUM(E147:E148)</f>
        <v>9</v>
      </c>
      <c r="F149" s="9">
        <f>SUM(F147:F148)</f>
        <v>7</v>
      </c>
      <c r="G149" s="9">
        <f>SUM(G147:G148)</f>
        <v>34</v>
      </c>
      <c r="H149" s="9">
        <f>SUM(H147:H148)</f>
        <v>60</v>
      </c>
      <c r="I149" s="9">
        <f>SUM(E149:H149)</f>
        <v>110</v>
      </c>
      <c r="J149" s="32">
        <f t="shared" si="120"/>
        <v>9</v>
      </c>
      <c r="K149" s="32">
        <f t="shared" si="121"/>
        <v>14</v>
      </c>
      <c r="L149" s="32">
        <f t="shared" si="122"/>
        <v>102</v>
      </c>
      <c r="M149" s="32">
        <f t="shared" si="123"/>
        <v>240</v>
      </c>
      <c r="N149" s="19">
        <f t="shared" si="117"/>
        <v>365</v>
      </c>
      <c r="O149" s="16">
        <f t="shared" si="124"/>
        <v>3.3181818181818183</v>
      </c>
      <c r="P149" s="57"/>
    </row>
    <row r="150" spans="1:18">
      <c r="A150" s="61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3"/>
    </row>
    <row r="151" spans="1:18" ht="21" customHeight="1">
      <c r="A151" s="52" t="s">
        <v>67</v>
      </c>
      <c r="B151" s="38" t="s">
        <v>249</v>
      </c>
      <c r="C151" s="46" t="s">
        <v>68</v>
      </c>
      <c r="D151" s="31">
        <v>0</v>
      </c>
      <c r="E151" s="31">
        <v>0</v>
      </c>
      <c r="F151" s="31">
        <v>0</v>
      </c>
      <c r="G151" s="31">
        <v>0</v>
      </c>
      <c r="H151" s="31">
        <v>0</v>
      </c>
      <c r="I151" s="36">
        <f>SUM(E151:H151)</f>
        <v>0</v>
      </c>
      <c r="J151" s="31">
        <f t="shared" si="120"/>
        <v>0</v>
      </c>
      <c r="K151" s="31">
        <f t="shared" si="121"/>
        <v>0</v>
      </c>
      <c r="L151" s="31">
        <f>G151*3</f>
        <v>0</v>
      </c>
      <c r="M151" s="31">
        <f t="shared" si="123"/>
        <v>0</v>
      </c>
      <c r="N151" s="34">
        <f t="shared" si="117"/>
        <v>0</v>
      </c>
      <c r="O151" s="17" t="e">
        <f t="shared" si="124"/>
        <v>#DIV/0!</v>
      </c>
      <c r="P151" s="57" t="e">
        <f>SQRT((((1-O152)^2)*E152+((2-O152)^2)*F152+((3-O152)^2)*G152+((4-O152)^2)*H152)/I152)</f>
        <v>#DIV/0!</v>
      </c>
    </row>
    <row r="152" spans="1:18" ht="15" customHeight="1">
      <c r="A152" s="52"/>
      <c r="B152" s="92" t="s">
        <v>142</v>
      </c>
      <c r="C152" s="93"/>
      <c r="D152" s="10">
        <f>SUM(D151)</f>
        <v>0</v>
      </c>
      <c r="E152" s="10">
        <f>SUM(E151)</f>
        <v>0</v>
      </c>
      <c r="F152" s="10">
        <f>SUM(F151)</f>
        <v>0</v>
      </c>
      <c r="G152" s="10">
        <f>SUM(G151)</f>
        <v>0</v>
      </c>
      <c r="H152" s="10">
        <f>SUM(H151)</f>
        <v>0</v>
      </c>
      <c r="I152" s="9">
        <f>SUM(E152:H152)</f>
        <v>0</v>
      </c>
      <c r="J152" s="32">
        <f t="shared" si="120"/>
        <v>0</v>
      </c>
      <c r="K152" s="32">
        <f t="shared" si="121"/>
        <v>0</v>
      </c>
      <c r="L152" s="32">
        <f t="shared" si="122"/>
        <v>0</v>
      </c>
      <c r="M152" s="32">
        <f t="shared" si="123"/>
        <v>0</v>
      </c>
      <c r="N152" s="19">
        <f t="shared" si="117"/>
        <v>0</v>
      </c>
      <c r="O152" s="16" t="e">
        <f t="shared" si="124"/>
        <v>#DIV/0!</v>
      </c>
      <c r="P152" s="57"/>
    </row>
    <row r="153" spans="1:18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R153" s="20"/>
    </row>
    <row r="154" spans="1:18" ht="36.75" customHeight="1">
      <c r="A154" s="53" t="s">
        <v>69</v>
      </c>
      <c r="B154" s="38" t="s">
        <v>250</v>
      </c>
      <c r="C154" s="46" t="s">
        <v>70</v>
      </c>
      <c r="D154" s="31">
        <v>0</v>
      </c>
      <c r="E154" s="31">
        <v>0</v>
      </c>
      <c r="F154" s="31">
        <v>2</v>
      </c>
      <c r="G154" s="31">
        <v>3</v>
      </c>
      <c r="H154" s="31">
        <v>3</v>
      </c>
      <c r="I154" s="36">
        <f>SUM(E154:H154)</f>
        <v>8</v>
      </c>
      <c r="J154" s="31">
        <f t="shared" si="120"/>
        <v>0</v>
      </c>
      <c r="K154" s="31">
        <f t="shared" si="121"/>
        <v>4</v>
      </c>
      <c r="L154" s="31">
        <f t="shared" si="122"/>
        <v>9</v>
      </c>
      <c r="M154" s="31">
        <f t="shared" ref="M154:M155" si="125">H154*4</f>
        <v>12</v>
      </c>
      <c r="N154" s="34">
        <f t="shared" si="117"/>
        <v>25</v>
      </c>
      <c r="O154" s="17">
        <f t="shared" si="124"/>
        <v>3.125</v>
      </c>
      <c r="P154" s="57">
        <f>SQRT((((1-O155)^2)*E155+((2-O155)^2)*F155+((3-O155)^2)*G155+((4-O155)^2)*H155)/I155)</f>
        <v>0.78062474979979979</v>
      </c>
    </row>
    <row r="155" spans="1:18" ht="41.25" customHeight="1">
      <c r="A155" s="53"/>
      <c r="B155" s="92" t="s">
        <v>142</v>
      </c>
      <c r="C155" s="93"/>
      <c r="D155" s="9">
        <f>SUM(D154)</f>
        <v>0</v>
      </c>
      <c r="E155" s="9">
        <f>SUM(E154)</f>
        <v>0</v>
      </c>
      <c r="F155" s="9">
        <f>SUM(F154)</f>
        <v>2</v>
      </c>
      <c r="G155" s="9">
        <f>SUM(G154)</f>
        <v>3</v>
      </c>
      <c r="H155" s="9">
        <f>SUM(H154)</f>
        <v>3</v>
      </c>
      <c r="I155" s="9">
        <f>SUM(E155:H155)</f>
        <v>8</v>
      </c>
      <c r="J155" s="32">
        <f t="shared" si="120"/>
        <v>0</v>
      </c>
      <c r="K155" s="32">
        <f t="shared" si="121"/>
        <v>4</v>
      </c>
      <c r="L155" s="32">
        <f t="shared" si="122"/>
        <v>9</v>
      </c>
      <c r="M155" s="32">
        <f t="shared" si="125"/>
        <v>12</v>
      </c>
      <c r="N155" s="19">
        <f t="shared" si="117"/>
        <v>25</v>
      </c>
      <c r="O155" s="16">
        <f t="shared" si="124"/>
        <v>3.125</v>
      </c>
      <c r="P155" s="57"/>
    </row>
    <row r="156" spans="1:18" ht="15.75" customHeight="1">
      <c r="A156" s="51"/>
      <c r="B156" s="94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R156" s="20"/>
    </row>
    <row r="157" spans="1:18" ht="33.75" customHeight="1">
      <c r="A157" s="53" t="s">
        <v>138</v>
      </c>
      <c r="B157" s="38" t="s">
        <v>254</v>
      </c>
      <c r="C157" s="46" t="s">
        <v>139</v>
      </c>
      <c r="D157" s="31">
        <v>2</v>
      </c>
      <c r="E157" s="31">
        <v>0</v>
      </c>
      <c r="F157" s="31">
        <v>4</v>
      </c>
      <c r="G157" s="31">
        <v>10</v>
      </c>
      <c r="H157" s="31">
        <v>16</v>
      </c>
      <c r="I157" s="36">
        <f>SUM(E157:H157)</f>
        <v>30</v>
      </c>
      <c r="J157" s="31">
        <f t="shared" si="120"/>
        <v>0</v>
      </c>
      <c r="K157" s="31">
        <f t="shared" si="121"/>
        <v>8</v>
      </c>
      <c r="L157" s="31">
        <f t="shared" si="122"/>
        <v>30</v>
      </c>
      <c r="M157" s="31">
        <f t="shared" ref="M157:M158" si="126">H157*4</f>
        <v>64</v>
      </c>
      <c r="N157" s="34">
        <f t="shared" si="117"/>
        <v>102</v>
      </c>
      <c r="O157" s="17">
        <f t="shared" si="124"/>
        <v>3.4</v>
      </c>
      <c r="P157" s="57">
        <f>SQRT((((1-O158)^2)*E158+((2-O158)^2)*F158+((3-O158)^2)*G158+((4-O158)^2)*H158)/I158)</f>
        <v>0.71180521680208741</v>
      </c>
    </row>
    <row r="158" spans="1:18" ht="18" customHeight="1">
      <c r="A158" s="53"/>
      <c r="B158" s="92" t="s">
        <v>142</v>
      </c>
      <c r="C158" s="93"/>
      <c r="D158" s="9">
        <f>SUM(D157)</f>
        <v>2</v>
      </c>
      <c r="E158" s="9">
        <f>SUM(E157)</f>
        <v>0</v>
      </c>
      <c r="F158" s="9">
        <f>SUM(F157)</f>
        <v>4</v>
      </c>
      <c r="G158" s="9">
        <f>SUM(G157)</f>
        <v>10</v>
      </c>
      <c r="H158" s="9">
        <f>SUM(H157)</f>
        <v>16</v>
      </c>
      <c r="I158" s="9">
        <f>SUM(E158:H158)</f>
        <v>30</v>
      </c>
      <c r="J158" s="32">
        <f t="shared" si="120"/>
        <v>0</v>
      </c>
      <c r="K158" s="32">
        <f t="shared" si="121"/>
        <v>8</v>
      </c>
      <c r="L158" s="32">
        <f t="shared" si="122"/>
        <v>30</v>
      </c>
      <c r="M158" s="32">
        <f t="shared" si="126"/>
        <v>64</v>
      </c>
      <c r="N158" s="19">
        <f t="shared" si="117"/>
        <v>102</v>
      </c>
      <c r="O158" s="16">
        <f t="shared" si="124"/>
        <v>3.4</v>
      </c>
      <c r="P158" s="57"/>
    </row>
    <row r="159" spans="1:18">
      <c r="A159" s="81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2"/>
      <c r="R159" s="20"/>
    </row>
    <row r="160" spans="1:18" ht="16.5" customHeight="1">
      <c r="A160" s="95" t="s">
        <v>71</v>
      </c>
      <c r="B160" s="41" t="s">
        <v>255</v>
      </c>
      <c r="C160" s="46" t="s">
        <v>72</v>
      </c>
      <c r="D160" s="31">
        <v>3</v>
      </c>
      <c r="E160" s="31">
        <v>1</v>
      </c>
      <c r="F160" s="31">
        <v>2</v>
      </c>
      <c r="G160" s="31">
        <v>10</v>
      </c>
      <c r="H160" s="31">
        <v>16</v>
      </c>
      <c r="I160" s="35">
        <f>SUM(E160:H160)</f>
        <v>29</v>
      </c>
      <c r="J160" s="31">
        <f t="shared" si="120"/>
        <v>1</v>
      </c>
      <c r="K160" s="31">
        <f t="shared" si="121"/>
        <v>4</v>
      </c>
      <c r="L160" s="31">
        <f t="shared" si="122"/>
        <v>30</v>
      </c>
      <c r="M160" s="31">
        <f t="shared" ref="M160:M161" si="127">H160*4</f>
        <v>64</v>
      </c>
      <c r="N160" s="34">
        <f t="shared" si="117"/>
        <v>99</v>
      </c>
      <c r="O160" s="17">
        <f t="shared" si="124"/>
        <v>3.4137931034482758</v>
      </c>
      <c r="P160" s="83">
        <f>SQRT((((1-O161)^2)*E161+((2-O161)^2)*F161+((3-O161)^2)*G161+((4-O161)^2)*H161)/I161)</f>
        <v>0.76641761278940923</v>
      </c>
    </row>
    <row r="161" spans="1:18">
      <c r="A161" s="96"/>
      <c r="B161" s="92" t="s">
        <v>142</v>
      </c>
      <c r="C161" s="93"/>
      <c r="D161" s="9">
        <f>SUM(D160)</f>
        <v>3</v>
      </c>
      <c r="E161" s="9">
        <f>SUM(E160)</f>
        <v>1</v>
      </c>
      <c r="F161" s="9">
        <f>SUM(F160)</f>
        <v>2</v>
      </c>
      <c r="G161" s="9">
        <f>SUM(G160)</f>
        <v>10</v>
      </c>
      <c r="H161" s="9">
        <f>SUM(H160)</f>
        <v>16</v>
      </c>
      <c r="I161" s="9">
        <f>SUM(E161:H161)</f>
        <v>29</v>
      </c>
      <c r="J161" s="32">
        <f t="shared" si="120"/>
        <v>1</v>
      </c>
      <c r="K161" s="32">
        <f t="shared" si="121"/>
        <v>4</v>
      </c>
      <c r="L161" s="32">
        <f t="shared" si="122"/>
        <v>30</v>
      </c>
      <c r="M161" s="32">
        <f t="shared" si="127"/>
        <v>64</v>
      </c>
      <c r="N161" s="19">
        <f t="shared" si="117"/>
        <v>99</v>
      </c>
      <c r="O161" s="16">
        <f t="shared" si="124"/>
        <v>3.4137931034482758</v>
      </c>
      <c r="P161" s="84"/>
      <c r="Q161" s="30"/>
    </row>
    <row r="162" spans="1:18">
      <c r="A162" s="61"/>
      <c r="B162" s="80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3"/>
      <c r="R162" s="20"/>
    </row>
    <row r="163" spans="1:18" ht="15" customHeight="1">
      <c r="A163" s="58" t="s">
        <v>73</v>
      </c>
      <c r="B163" s="38" t="s">
        <v>251</v>
      </c>
      <c r="C163" s="46" t="s">
        <v>74</v>
      </c>
      <c r="D163" s="31">
        <v>0</v>
      </c>
      <c r="E163" s="31">
        <v>1</v>
      </c>
      <c r="F163" s="31">
        <v>6</v>
      </c>
      <c r="G163" s="31">
        <v>8</v>
      </c>
      <c r="H163" s="31">
        <v>25</v>
      </c>
      <c r="I163" s="36">
        <f>SUM(E163:H163)</f>
        <v>40</v>
      </c>
      <c r="J163" s="31">
        <f t="shared" si="120"/>
        <v>1</v>
      </c>
      <c r="K163" s="31">
        <f t="shared" si="121"/>
        <v>12</v>
      </c>
      <c r="L163" s="31">
        <f t="shared" si="122"/>
        <v>24</v>
      </c>
      <c r="M163" s="31">
        <f t="shared" ref="M163:M166" si="128">H163*4</f>
        <v>100</v>
      </c>
      <c r="N163" s="34">
        <f t="shared" si="117"/>
        <v>137</v>
      </c>
      <c r="O163" s="17">
        <f t="shared" ref="O163:O166" si="129">N163/I163</f>
        <v>3.4249999999999998</v>
      </c>
      <c r="P163" s="64">
        <f>SQRT((((1-O166)^2)*E166+((2-O166)^2)*F166+((3-O166)^2)*G166+((4-O166)^2)*H166)/I166)</f>
        <v>0.88665108578797447</v>
      </c>
    </row>
    <row r="164" spans="1:18" ht="15" customHeight="1">
      <c r="A164" s="59"/>
      <c r="B164" s="38" t="s">
        <v>252</v>
      </c>
      <c r="C164" s="46" t="s">
        <v>75</v>
      </c>
      <c r="D164" s="31">
        <v>4</v>
      </c>
      <c r="E164" s="31">
        <v>3</v>
      </c>
      <c r="F164" s="31">
        <v>11</v>
      </c>
      <c r="G164" s="31">
        <v>7</v>
      </c>
      <c r="H164" s="31">
        <v>23</v>
      </c>
      <c r="I164" s="36">
        <f>SUM(E164:H164)</f>
        <v>44</v>
      </c>
      <c r="J164" s="31">
        <f t="shared" si="120"/>
        <v>3</v>
      </c>
      <c r="K164" s="31">
        <f t="shared" si="121"/>
        <v>22</v>
      </c>
      <c r="L164" s="31">
        <f t="shared" si="122"/>
        <v>21</v>
      </c>
      <c r="M164" s="31">
        <f t="shared" si="128"/>
        <v>92</v>
      </c>
      <c r="N164" s="34">
        <f t="shared" si="117"/>
        <v>138</v>
      </c>
      <c r="O164" s="17">
        <f t="shared" si="129"/>
        <v>3.1363636363636362</v>
      </c>
      <c r="P164" s="65"/>
    </row>
    <row r="165" spans="1:18" ht="20.25" customHeight="1">
      <c r="A165" s="59"/>
      <c r="B165" s="38" t="s">
        <v>253</v>
      </c>
      <c r="C165" s="46" t="s">
        <v>76</v>
      </c>
      <c r="D165" s="31">
        <v>4</v>
      </c>
      <c r="E165" s="31">
        <v>0</v>
      </c>
      <c r="F165" s="31">
        <v>1</v>
      </c>
      <c r="G165" s="31">
        <v>10</v>
      </c>
      <c r="H165" s="31">
        <v>9</v>
      </c>
      <c r="I165" s="36">
        <f>SUM(E165:H165)</f>
        <v>20</v>
      </c>
      <c r="J165" s="31">
        <f t="shared" si="120"/>
        <v>0</v>
      </c>
      <c r="K165" s="31">
        <f t="shared" si="121"/>
        <v>2</v>
      </c>
      <c r="L165" s="31">
        <f t="shared" si="122"/>
        <v>30</v>
      </c>
      <c r="M165" s="31">
        <f t="shared" si="128"/>
        <v>36</v>
      </c>
      <c r="N165" s="34">
        <f t="shared" si="117"/>
        <v>68</v>
      </c>
      <c r="O165" s="17">
        <f t="shared" si="129"/>
        <v>3.4</v>
      </c>
      <c r="P165" s="65"/>
    </row>
    <row r="166" spans="1:18">
      <c r="A166" s="60"/>
      <c r="B166" s="92" t="s">
        <v>142</v>
      </c>
      <c r="C166" s="93"/>
      <c r="D166" s="9">
        <f>SUM(D163:D165)</f>
        <v>8</v>
      </c>
      <c r="E166" s="9">
        <f>SUM(E163:E165)</f>
        <v>4</v>
      </c>
      <c r="F166" s="9">
        <f>SUM(F163:F165)</f>
        <v>18</v>
      </c>
      <c r="G166" s="9">
        <f>SUM(G163:G165)</f>
        <v>25</v>
      </c>
      <c r="H166" s="9">
        <f>SUM(H163:H165)</f>
        <v>57</v>
      </c>
      <c r="I166" s="9">
        <f>SUM(E166:H166)</f>
        <v>104</v>
      </c>
      <c r="J166" s="32">
        <f t="shared" si="120"/>
        <v>4</v>
      </c>
      <c r="K166" s="32">
        <f t="shared" si="121"/>
        <v>36</v>
      </c>
      <c r="L166" s="32">
        <f t="shared" si="122"/>
        <v>75</v>
      </c>
      <c r="M166" s="32">
        <f t="shared" si="128"/>
        <v>228</v>
      </c>
      <c r="N166" s="19">
        <f t="shared" si="117"/>
        <v>343</v>
      </c>
      <c r="O166" s="16">
        <f t="shared" si="129"/>
        <v>3.2980769230769229</v>
      </c>
      <c r="P166" s="66"/>
    </row>
    <row r="167" spans="1:18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R167" s="20"/>
    </row>
    <row r="168" spans="1:18" ht="20.25" customHeight="1">
      <c r="A168" s="56" t="s">
        <v>77</v>
      </c>
      <c r="B168" s="42" t="s">
        <v>261</v>
      </c>
      <c r="C168" s="46" t="s">
        <v>78</v>
      </c>
      <c r="D168" s="31">
        <v>5</v>
      </c>
      <c r="E168" s="31">
        <v>0</v>
      </c>
      <c r="F168" s="31">
        <v>0</v>
      </c>
      <c r="G168" s="31">
        <v>14</v>
      </c>
      <c r="H168" s="31">
        <v>29</v>
      </c>
      <c r="I168" s="36">
        <f>SUM(E168:H168)</f>
        <v>43</v>
      </c>
      <c r="J168" s="31">
        <f t="shared" si="120"/>
        <v>0</v>
      </c>
      <c r="K168" s="31">
        <f t="shared" si="121"/>
        <v>0</v>
      </c>
      <c r="L168" s="31">
        <f t="shared" si="122"/>
        <v>42</v>
      </c>
      <c r="M168" s="31">
        <f t="shared" ref="M168:M169" si="130">H168*4</f>
        <v>116</v>
      </c>
      <c r="N168" s="34">
        <f t="shared" si="117"/>
        <v>158</v>
      </c>
      <c r="O168" s="17">
        <f t="shared" ref="O168:O169" si="131">N168/I168</f>
        <v>3.6744186046511627</v>
      </c>
      <c r="P168" s="57">
        <f>SQRT((((1-O169)^2)*E169+((2-O169)^2)*F169+((3-O169)^2)*G169+((4-O169)^2)*H169)/I169)</f>
        <v>0.46859166696767168</v>
      </c>
    </row>
    <row r="169" spans="1:18">
      <c r="A169" s="56"/>
      <c r="B169" s="92" t="s">
        <v>142</v>
      </c>
      <c r="C169" s="93"/>
      <c r="D169" s="10">
        <f>SUM(D168)</f>
        <v>5</v>
      </c>
      <c r="E169" s="10">
        <f>SUM(E168)</f>
        <v>0</v>
      </c>
      <c r="F169" s="10">
        <f>SUM(F168)</f>
        <v>0</v>
      </c>
      <c r="G169" s="10">
        <f>SUM(G168)</f>
        <v>14</v>
      </c>
      <c r="H169" s="10">
        <f>SUM(H168)</f>
        <v>29</v>
      </c>
      <c r="I169" s="9">
        <f>SUM(E169:H169)</f>
        <v>43</v>
      </c>
      <c r="J169" s="32">
        <f t="shared" si="120"/>
        <v>0</v>
      </c>
      <c r="K169" s="32">
        <f t="shared" si="121"/>
        <v>0</v>
      </c>
      <c r="L169" s="32">
        <f t="shared" si="122"/>
        <v>42</v>
      </c>
      <c r="M169" s="32">
        <f t="shared" si="130"/>
        <v>116</v>
      </c>
      <c r="N169" s="19">
        <f t="shared" si="117"/>
        <v>158</v>
      </c>
      <c r="O169" s="16">
        <f t="shared" si="131"/>
        <v>3.6744186046511627</v>
      </c>
      <c r="P169" s="57"/>
    </row>
    <row r="170" spans="1:18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R170" s="20"/>
    </row>
    <row r="171" spans="1:18" ht="15" customHeight="1">
      <c r="A171" s="53" t="s">
        <v>148</v>
      </c>
      <c r="B171" s="38" t="s">
        <v>256</v>
      </c>
      <c r="C171" s="46" t="s">
        <v>87</v>
      </c>
      <c r="D171" s="31">
        <v>7</v>
      </c>
      <c r="E171" s="31">
        <v>0</v>
      </c>
      <c r="F171" s="31">
        <v>4</v>
      </c>
      <c r="G171" s="31">
        <v>5</v>
      </c>
      <c r="H171" s="31">
        <v>0</v>
      </c>
      <c r="I171" s="36">
        <f t="shared" ref="I171:I176" si="132">SUM(E171:H171)</f>
        <v>9</v>
      </c>
      <c r="J171" s="31">
        <f t="shared" si="120"/>
        <v>0</v>
      </c>
      <c r="K171" s="31">
        <f t="shared" si="121"/>
        <v>8</v>
      </c>
      <c r="L171" s="31">
        <f t="shared" si="122"/>
        <v>15</v>
      </c>
      <c r="M171" s="31">
        <f t="shared" ref="M171:M176" si="133">H171*4</f>
        <v>0</v>
      </c>
      <c r="N171" s="34">
        <f t="shared" si="117"/>
        <v>23</v>
      </c>
      <c r="O171" s="17">
        <f t="shared" ref="O171:O212" si="134">N171/I171</f>
        <v>2.5555555555555554</v>
      </c>
      <c r="P171" s="57">
        <f>SQRT((((1-O176)^2)*E176+((2-O176)^2)*F176+((3-O176)^2)*G176+((4-O176)^2)*H176)/I176)</f>
        <v>0.72474307533947868</v>
      </c>
    </row>
    <row r="172" spans="1:18" ht="15" customHeight="1">
      <c r="A172" s="53"/>
      <c r="B172" s="38" t="s">
        <v>257</v>
      </c>
      <c r="C172" s="46" t="s">
        <v>151</v>
      </c>
      <c r="D172" s="31">
        <v>0</v>
      </c>
      <c r="E172" s="31">
        <v>0</v>
      </c>
      <c r="F172" s="31">
        <v>0</v>
      </c>
      <c r="G172" s="31">
        <v>0</v>
      </c>
      <c r="H172" s="31">
        <v>8</v>
      </c>
      <c r="I172" s="36">
        <f t="shared" si="132"/>
        <v>8</v>
      </c>
      <c r="J172" s="31">
        <f t="shared" si="120"/>
        <v>0</v>
      </c>
      <c r="K172" s="31">
        <f t="shared" si="121"/>
        <v>0</v>
      </c>
      <c r="L172" s="31">
        <f t="shared" si="122"/>
        <v>0</v>
      </c>
      <c r="M172" s="31">
        <f t="shared" si="133"/>
        <v>32</v>
      </c>
      <c r="N172" s="34">
        <f t="shared" si="117"/>
        <v>32</v>
      </c>
      <c r="O172" s="17">
        <f t="shared" si="134"/>
        <v>4</v>
      </c>
      <c r="P172" s="57"/>
    </row>
    <row r="173" spans="1:18" ht="15" customHeight="1">
      <c r="A173" s="53"/>
      <c r="B173" s="38" t="s">
        <v>258</v>
      </c>
      <c r="C173" s="46" t="s">
        <v>120</v>
      </c>
      <c r="D173" s="31">
        <v>0</v>
      </c>
      <c r="E173" s="31">
        <v>1</v>
      </c>
      <c r="F173" s="31">
        <v>2</v>
      </c>
      <c r="G173" s="31">
        <v>6</v>
      </c>
      <c r="H173" s="31">
        <v>7</v>
      </c>
      <c r="I173" s="36">
        <f t="shared" si="132"/>
        <v>16</v>
      </c>
      <c r="J173" s="31">
        <f t="shared" si="120"/>
        <v>1</v>
      </c>
      <c r="K173" s="31">
        <f t="shared" si="121"/>
        <v>4</v>
      </c>
      <c r="L173" s="31">
        <f t="shared" si="122"/>
        <v>18</v>
      </c>
      <c r="M173" s="31">
        <f t="shared" si="133"/>
        <v>28</v>
      </c>
      <c r="N173" s="34">
        <f t="shared" si="117"/>
        <v>51</v>
      </c>
      <c r="O173" s="17">
        <f t="shared" si="134"/>
        <v>3.1875</v>
      </c>
      <c r="P173" s="57"/>
    </row>
    <row r="174" spans="1:18" ht="15" customHeight="1">
      <c r="A174" s="53"/>
      <c r="B174" s="38" t="s">
        <v>259</v>
      </c>
      <c r="C174" s="46" t="s">
        <v>121</v>
      </c>
      <c r="D174" s="31">
        <v>2</v>
      </c>
      <c r="E174" s="31">
        <v>0</v>
      </c>
      <c r="F174" s="31">
        <v>0</v>
      </c>
      <c r="G174" s="31">
        <v>6</v>
      </c>
      <c r="H174" s="31">
        <v>8</v>
      </c>
      <c r="I174" s="36">
        <f t="shared" si="132"/>
        <v>14</v>
      </c>
      <c r="J174" s="31">
        <f t="shared" si="120"/>
        <v>0</v>
      </c>
      <c r="K174" s="31">
        <f t="shared" si="121"/>
        <v>0</v>
      </c>
      <c r="L174" s="31">
        <f t="shared" si="122"/>
        <v>18</v>
      </c>
      <c r="M174" s="31">
        <f t="shared" si="133"/>
        <v>32</v>
      </c>
      <c r="N174" s="34">
        <f t="shared" si="117"/>
        <v>50</v>
      </c>
      <c r="O174" s="17">
        <f t="shared" si="134"/>
        <v>3.5714285714285716</v>
      </c>
      <c r="P174" s="57"/>
    </row>
    <row r="175" spans="1:18" ht="15" customHeight="1">
      <c r="A175" s="53"/>
      <c r="B175" s="38" t="s">
        <v>260</v>
      </c>
      <c r="C175" s="44" t="s">
        <v>122</v>
      </c>
      <c r="D175" s="31">
        <v>5</v>
      </c>
      <c r="E175" s="31">
        <v>0</v>
      </c>
      <c r="F175" s="31">
        <v>1</v>
      </c>
      <c r="G175" s="31">
        <v>10</v>
      </c>
      <c r="H175" s="31">
        <v>8</v>
      </c>
      <c r="I175" s="36">
        <f t="shared" si="132"/>
        <v>19</v>
      </c>
      <c r="J175" s="31">
        <f t="shared" si="120"/>
        <v>0</v>
      </c>
      <c r="K175" s="31">
        <f t="shared" si="121"/>
        <v>2</v>
      </c>
      <c r="L175" s="31">
        <f t="shared" si="122"/>
        <v>30</v>
      </c>
      <c r="M175" s="31">
        <f t="shared" si="133"/>
        <v>32</v>
      </c>
      <c r="N175" s="34">
        <f t="shared" si="117"/>
        <v>64</v>
      </c>
      <c r="O175" s="17">
        <f t="shared" si="134"/>
        <v>3.3684210526315788</v>
      </c>
      <c r="P175" s="57"/>
    </row>
    <row r="176" spans="1:18">
      <c r="A176" s="53"/>
      <c r="B176" s="92" t="s">
        <v>142</v>
      </c>
      <c r="C176" s="93"/>
      <c r="D176" s="9">
        <f>SUM(D171:D175)</f>
        <v>14</v>
      </c>
      <c r="E176" s="9">
        <f>SUM(E171:E175)</f>
        <v>1</v>
      </c>
      <c r="F176" s="9">
        <f>SUM(F171:F175)</f>
        <v>7</v>
      </c>
      <c r="G176" s="9">
        <f>SUM(G171:G175)</f>
        <v>27</v>
      </c>
      <c r="H176" s="9">
        <f>SUM(H171:H175)</f>
        <v>31</v>
      </c>
      <c r="I176" s="9">
        <f t="shared" si="132"/>
        <v>66</v>
      </c>
      <c r="J176" s="32">
        <f t="shared" si="120"/>
        <v>1</v>
      </c>
      <c r="K176" s="32">
        <f t="shared" si="121"/>
        <v>14</v>
      </c>
      <c r="L176" s="32">
        <f t="shared" si="122"/>
        <v>81</v>
      </c>
      <c r="M176" s="32">
        <f t="shared" si="133"/>
        <v>124</v>
      </c>
      <c r="N176" s="19">
        <f t="shared" si="117"/>
        <v>220</v>
      </c>
      <c r="O176" s="16">
        <f t="shared" si="134"/>
        <v>3.3333333333333335</v>
      </c>
      <c r="P176" s="57"/>
    </row>
    <row r="177" spans="1:18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R177" s="20"/>
    </row>
    <row r="178" spans="1:18" ht="15" customHeight="1">
      <c r="A178" s="55" t="s">
        <v>79</v>
      </c>
      <c r="B178" s="39" t="s">
        <v>262</v>
      </c>
      <c r="C178" s="44" t="s">
        <v>80</v>
      </c>
      <c r="D178" s="31">
        <v>7</v>
      </c>
      <c r="E178" s="31">
        <v>1</v>
      </c>
      <c r="F178" s="31">
        <v>2</v>
      </c>
      <c r="G178" s="31">
        <v>15</v>
      </c>
      <c r="H178" s="31">
        <v>31</v>
      </c>
      <c r="I178" s="36">
        <f>SUM(E178:H178)</f>
        <v>49</v>
      </c>
      <c r="J178" s="31">
        <f t="shared" si="120"/>
        <v>1</v>
      </c>
      <c r="K178" s="31">
        <f t="shared" si="121"/>
        <v>4</v>
      </c>
      <c r="L178" s="31">
        <f t="shared" si="122"/>
        <v>45</v>
      </c>
      <c r="M178" s="31">
        <f t="shared" ref="M178:M181" si="135">H178*4</f>
        <v>124</v>
      </c>
      <c r="N178" s="34">
        <f t="shared" si="117"/>
        <v>174</v>
      </c>
      <c r="O178" s="17">
        <f t="shared" si="134"/>
        <v>3.5510204081632653</v>
      </c>
      <c r="P178" s="57">
        <f>SQRT((((1-O181)^2)*E181+((2-O181)^2)*F181+((3-O181)^2)*G181+((4-O181)^2)*H181)/I181)</f>
        <v>0.75643912286401638</v>
      </c>
    </row>
    <row r="179" spans="1:18" ht="15" customHeight="1">
      <c r="A179" s="55"/>
      <c r="B179" s="39" t="s">
        <v>263</v>
      </c>
      <c r="C179" s="46" t="s">
        <v>81</v>
      </c>
      <c r="D179" s="31">
        <v>6</v>
      </c>
      <c r="E179" s="31">
        <v>0</v>
      </c>
      <c r="F179" s="31">
        <v>8</v>
      </c>
      <c r="G179" s="31">
        <v>27</v>
      </c>
      <c r="H179" s="31">
        <v>39</v>
      </c>
      <c r="I179" s="36">
        <f>SUM(E179:H179)</f>
        <v>74</v>
      </c>
      <c r="J179" s="31">
        <f t="shared" si="120"/>
        <v>0</v>
      </c>
      <c r="K179" s="31">
        <f t="shared" si="121"/>
        <v>16</v>
      </c>
      <c r="L179" s="31">
        <f t="shared" si="122"/>
        <v>81</v>
      </c>
      <c r="M179" s="31">
        <f t="shared" si="135"/>
        <v>156</v>
      </c>
      <c r="N179" s="34">
        <f t="shared" si="117"/>
        <v>253</v>
      </c>
      <c r="O179" s="17">
        <f t="shared" si="134"/>
        <v>3.4189189189189189</v>
      </c>
      <c r="P179" s="57"/>
    </row>
    <row r="180" spans="1:18" ht="15" customHeight="1">
      <c r="A180" s="55"/>
      <c r="B180" s="39" t="s">
        <v>264</v>
      </c>
      <c r="C180" s="46" t="s">
        <v>82</v>
      </c>
      <c r="D180" s="31">
        <v>2</v>
      </c>
      <c r="E180" s="31">
        <v>2</v>
      </c>
      <c r="F180" s="31">
        <v>8</v>
      </c>
      <c r="G180" s="31">
        <v>12</v>
      </c>
      <c r="H180" s="31">
        <v>16</v>
      </c>
      <c r="I180" s="36">
        <f>SUM(E180:H180)</f>
        <v>38</v>
      </c>
      <c r="J180" s="31">
        <f t="shared" si="120"/>
        <v>2</v>
      </c>
      <c r="K180" s="31">
        <f t="shared" si="121"/>
        <v>16</v>
      </c>
      <c r="L180" s="31">
        <f t="shared" si="122"/>
        <v>36</v>
      </c>
      <c r="M180" s="31">
        <f t="shared" si="135"/>
        <v>64</v>
      </c>
      <c r="N180" s="34">
        <f t="shared" si="117"/>
        <v>118</v>
      </c>
      <c r="O180" s="17">
        <f t="shared" si="134"/>
        <v>3.1052631578947367</v>
      </c>
      <c r="P180" s="57"/>
    </row>
    <row r="181" spans="1:18">
      <c r="A181" s="55"/>
      <c r="B181" s="92" t="s">
        <v>142</v>
      </c>
      <c r="C181" s="93"/>
      <c r="D181" s="9">
        <f>SUM(D178:D180)</f>
        <v>15</v>
      </c>
      <c r="E181" s="9">
        <f>SUM(E178:E180)</f>
        <v>3</v>
      </c>
      <c r="F181" s="9">
        <f>SUM(F178:F180)</f>
        <v>18</v>
      </c>
      <c r="G181" s="9">
        <f>SUM(G178:G180)</f>
        <v>54</v>
      </c>
      <c r="H181" s="9">
        <f>SUM(H178:H180)</f>
        <v>86</v>
      </c>
      <c r="I181" s="9">
        <f>SUM(E181:H181)</f>
        <v>161</v>
      </c>
      <c r="J181" s="32">
        <f t="shared" si="120"/>
        <v>3</v>
      </c>
      <c r="K181" s="32">
        <f t="shared" si="121"/>
        <v>36</v>
      </c>
      <c r="L181" s="32">
        <f t="shared" si="122"/>
        <v>162</v>
      </c>
      <c r="M181" s="32">
        <f t="shared" si="135"/>
        <v>344</v>
      </c>
      <c r="N181" s="19">
        <f t="shared" si="117"/>
        <v>545</v>
      </c>
      <c r="O181" s="16">
        <f t="shared" si="134"/>
        <v>3.3850931677018634</v>
      </c>
      <c r="P181" s="57"/>
    </row>
    <row r="182" spans="1:18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R182" s="25"/>
    </row>
    <row r="183" spans="1:18" ht="15" customHeight="1">
      <c r="A183" s="53" t="s">
        <v>83</v>
      </c>
      <c r="B183" s="38" t="s">
        <v>265</v>
      </c>
      <c r="C183" s="46" t="s">
        <v>294</v>
      </c>
      <c r="D183" s="31">
        <v>18</v>
      </c>
      <c r="E183" s="31">
        <v>4</v>
      </c>
      <c r="F183" s="31">
        <v>7</v>
      </c>
      <c r="G183" s="31">
        <v>9</v>
      </c>
      <c r="H183" s="31">
        <v>18</v>
      </c>
      <c r="I183" s="35">
        <f>SUM(E183:H183)</f>
        <v>38</v>
      </c>
      <c r="J183" s="31">
        <f t="shared" si="120"/>
        <v>4</v>
      </c>
      <c r="K183" s="31">
        <f t="shared" si="121"/>
        <v>14</v>
      </c>
      <c r="L183" s="31">
        <f t="shared" si="122"/>
        <v>27</v>
      </c>
      <c r="M183" s="31">
        <f t="shared" ref="M183:M187" si="136">H183*4</f>
        <v>72</v>
      </c>
      <c r="N183" s="34">
        <f t="shared" si="117"/>
        <v>117</v>
      </c>
      <c r="O183" s="17">
        <f t="shared" si="134"/>
        <v>3.0789473684210527</v>
      </c>
      <c r="P183" s="67">
        <f>SQRT((((1-O187)^2)*E187+((2-O187)^2)*F187+((3-O187)^2)*G187+((4-O187)^2)*H187)/I187)</f>
        <v>0.82141359448810958</v>
      </c>
    </row>
    <row r="184" spans="1:18" ht="15" customHeight="1">
      <c r="A184" s="53"/>
      <c r="B184" s="38" t="s">
        <v>266</v>
      </c>
      <c r="C184" s="46" t="s">
        <v>84</v>
      </c>
      <c r="D184" s="31">
        <v>14</v>
      </c>
      <c r="E184" s="31">
        <v>0</v>
      </c>
      <c r="F184" s="31">
        <v>2</v>
      </c>
      <c r="G184" s="31">
        <v>8</v>
      </c>
      <c r="H184" s="31">
        <v>24</v>
      </c>
      <c r="I184" s="35">
        <f>SUM(E184:H184)</f>
        <v>34</v>
      </c>
      <c r="J184" s="31">
        <f t="shared" si="120"/>
        <v>0</v>
      </c>
      <c r="K184" s="31">
        <f t="shared" si="121"/>
        <v>4</v>
      </c>
      <c r="L184" s="31">
        <f t="shared" si="122"/>
        <v>24</v>
      </c>
      <c r="M184" s="31">
        <f t="shared" si="136"/>
        <v>96</v>
      </c>
      <c r="N184" s="34">
        <f t="shared" si="117"/>
        <v>124</v>
      </c>
      <c r="O184" s="17">
        <f t="shared" si="134"/>
        <v>3.6470588235294117</v>
      </c>
      <c r="P184" s="67"/>
    </row>
    <row r="185" spans="1:18" ht="15" customHeight="1">
      <c r="A185" s="53"/>
      <c r="B185" s="38" t="s">
        <v>267</v>
      </c>
      <c r="C185" s="46" t="s">
        <v>85</v>
      </c>
      <c r="D185" s="31">
        <v>9</v>
      </c>
      <c r="E185" s="31">
        <v>0</v>
      </c>
      <c r="F185" s="31">
        <v>0</v>
      </c>
      <c r="G185" s="31">
        <v>0</v>
      </c>
      <c r="H185" s="31">
        <v>31</v>
      </c>
      <c r="I185" s="35">
        <f>SUM(E185:H185)</f>
        <v>31</v>
      </c>
      <c r="J185" s="31">
        <f t="shared" si="120"/>
        <v>0</v>
      </c>
      <c r="K185" s="31">
        <f t="shared" si="121"/>
        <v>0</v>
      </c>
      <c r="L185" s="31">
        <f t="shared" si="122"/>
        <v>0</v>
      </c>
      <c r="M185" s="31">
        <f t="shared" si="136"/>
        <v>124</v>
      </c>
      <c r="N185" s="34">
        <f t="shared" si="117"/>
        <v>124</v>
      </c>
      <c r="O185" s="17">
        <f t="shared" si="134"/>
        <v>4</v>
      </c>
      <c r="P185" s="67"/>
    </row>
    <row r="186" spans="1:18" ht="15" customHeight="1">
      <c r="A186" s="53"/>
      <c r="B186" s="38" t="s">
        <v>268</v>
      </c>
      <c r="C186" s="46" t="s">
        <v>86</v>
      </c>
      <c r="D186" s="31">
        <v>15</v>
      </c>
      <c r="E186" s="31">
        <v>1</v>
      </c>
      <c r="F186" s="31">
        <v>7</v>
      </c>
      <c r="G186" s="31">
        <v>19</v>
      </c>
      <c r="H186" s="31">
        <v>14</v>
      </c>
      <c r="I186" s="35">
        <f>SUM(E186:H186)</f>
        <v>41</v>
      </c>
      <c r="J186" s="31">
        <f t="shared" si="120"/>
        <v>1</v>
      </c>
      <c r="K186" s="31">
        <f t="shared" si="121"/>
        <v>14</v>
      </c>
      <c r="L186" s="31">
        <f t="shared" si="122"/>
        <v>57</v>
      </c>
      <c r="M186" s="31">
        <f t="shared" si="136"/>
        <v>56</v>
      </c>
      <c r="N186" s="34">
        <f t="shared" si="117"/>
        <v>128</v>
      </c>
      <c r="O186" s="17">
        <f t="shared" si="134"/>
        <v>3.1219512195121952</v>
      </c>
      <c r="P186" s="67"/>
    </row>
    <row r="187" spans="1:18">
      <c r="A187" s="53"/>
      <c r="B187" s="92" t="s">
        <v>142</v>
      </c>
      <c r="C187" s="93"/>
      <c r="D187" s="9">
        <f>SUM(D183:D186)</f>
        <v>56</v>
      </c>
      <c r="E187" s="9">
        <f>SUM(E183:E186)</f>
        <v>5</v>
      </c>
      <c r="F187" s="9">
        <f>SUM(F183:F186)</f>
        <v>16</v>
      </c>
      <c r="G187" s="9">
        <f>SUM(G183:G186)</f>
        <v>36</v>
      </c>
      <c r="H187" s="9">
        <f>SUM(H183:H186)</f>
        <v>87</v>
      </c>
      <c r="I187" s="9">
        <f>SUM(E187:H187)</f>
        <v>144</v>
      </c>
      <c r="J187" s="32">
        <f t="shared" si="120"/>
        <v>5</v>
      </c>
      <c r="K187" s="32">
        <f t="shared" si="121"/>
        <v>32</v>
      </c>
      <c r="L187" s="32">
        <f t="shared" si="122"/>
        <v>108</v>
      </c>
      <c r="M187" s="32">
        <f t="shared" si="136"/>
        <v>348</v>
      </c>
      <c r="N187" s="19">
        <f t="shared" si="117"/>
        <v>493</v>
      </c>
      <c r="O187" s="16">
        <f t="shared" si="134"/>
        <v>3.4236111111111112</v>
      </c>
      <c r="P187" s="67"/>
    </row>
    <row r="188" spans="1:18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</row>
    <row r="189" spans="1:18" ht="19.5" customHeight="1">
      <c r="A189" s="53" t="s">
        <v>88</v>
      </c>
      <c r="B189" s="38" t="s">
        <v>274</v>
      </c>
      <c r="C189" s="46" t="s">
        <v>87</v>
      </c>
      <c r="D189" s="31">
        <v>10</v>
      </c>
      <c r="E189" s="31">
        <v>1</v>
      </c>
      <c r="F189" s="31">
        <v>1</v>
      </c>
      <c r="G189" s="31">
        <v>11</v>
      </c>
      <c r="H189" s="31">
        <v>25</v>
      </c>
      <c r="I189" s="36">
        <f>SUM(E189:H189)</f>
        <v>38</v>
      </c>
      <c r="J189" s="31">
        <f t="shared" si="120"/>
        <v>1</v>
      </c>
      <c r="K189" s="31">
        <f t="shared" si="121"/>
        <v>2</v>
      </c>
      <c r="L189" s="31">
        <f t="shared" si="122"/>
        <v>33</v>
      </c>
      <c r="M189" s="31">
        <f t="shared" ref="M189:M190" si="137">H189*4</f>
        <v>100</v>
      </c>
      <c r="N189" s="34">
        <f t="shared" si="117"/>
        <v>136</v>
      </c>
      <c r="O189" s="17">
        <f t="shared" si="134"/>
        <v>3.5789473684210527</v>
      </c>
      <c r="P189" s="57">
        <f>SQRT((((1-O190)^2)*E190+((2-O190)^2)*F190+((3-O190)^2)*G190+((4-O190)^2)*H190)/I190)</f>
        <v>0.67401307762451035</v>
      </c>
    </row>
    <row r="190" spans="1:18">
      <c r="A190" s="53"/>
      <c r="B190" s="92" t="s">
        <v>142</v>
      </c>
      <c r="C190" s="93"/>
      <c r="D190" s="9">
        <f>SUM(D189)</f>
        <v>10</v>
      </c>
      <c r="E190" s="9">
        <f>SUM(E189)</f>
        <v>1</v>
      </c>
      <c r="F190" s="9">
        <f>SUM(F189)</f>
        <v>1</v>
      </c>
      <c r="G190" s="9">
        <f>SUM(G189)</f>
        <v>11</v>
      </c>
      <c r="H190" s="9">
        <f>SUM(H189)</f>
        <v>25</v>
      </c>
      <c r="I190" s="9">
        <f>SUM(E190:H190)</f>
        <v>38</v>
      </c>
      <c r="J190" s="32">
        <f t="shared" si="120"/>
        <v>1</v>
      </c>
      <c r="K190" s="32">
        <f t="shared" si="121"/>
        <v>2</v>
      </c>
      <c r="L190" s="32">
        <f t="shared" si="122"/>
        <v>33</v>
      </c>
      <c r="M190" s="32">
        <f t="shared" si="137"/>
        <v>100</v>
      </c>
      <c r="N190" s="19">
        <f t="shared" ref="N190" si="138">SUM(J190:M190)</f>
        <v>136</v>
      </c>
      <c r="O190" s="16">
        <f t="shared" si="134"/>
        <v>3.5789473684210527</v>
      </c>
      <c r="P190" s="57"/>
    </row>
    <row r="191" spans="1:18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R191" s="20"/>
    </row>
    <row r="192" spans="1:18" ht="15" customHeight="1">
      <c r="A192" s="55" t="s">
        <v>89</v>
      </c>
      <c r="B192" s="39" t="s">
        <v>269</v>
      </c>
      <c r="C192" s="46" t="s">
        <v>90</v>
      </c>
      <c r="D192" s="31">
        <v>5</v>
      </c>
      <c r="E192" s="31">
        <v>0</v>
      </c>
      <c r="F192" s="31">
        <v>8</v>
      </c>
      <c r="G192" s="31">
        <v>10</v>
      </c>
      <c r="H192" s="31">
        <v>33</v>
      </c>
      <c r="I192" s="36">
        <f t="shared" ref="I192:I197" si="139">SUM(E192:H192)</f>
        <v>51</v>
      </c>
      <c r="J192" s="31">
        <f t="shared" si="120"/>
        <v>0</v>
      </c>
      <c r="K192" s="31">
        <f t="shared" si="121"/>
        <v>16</v>
      </c>
      <c r="L192" s="31">
        <f t="shared" si="122"/>
        <v>30</v>
      </c>
      <c r="M192" s="31">
        <f t="shared" ref="M192:M197" si="140">H192*4</f>
        <v>132</v>
      </c>
      <c r="N192" s="34">
        <f t="shared" ref="N192:N197" si="141">SUM(J192:M192)</f>
        <v>178</v>
      </c>
      <c r="O192" s="17">
        <f t="shared" si="134"/>
        <v>3.4901960784313726</v>
      </c>
      <c r="P192" s="57">
        <f>SQRT((((1-O197)^2)*E197+((2-O197)^2)*F197+((3-O197)^2)*G197+((4-O197)^2)*H197)/I197)</f>
        <v>0.85591023654676912</v>
      </c>
    </row>
    <row r="193" spans="1:18" ht="15" customHeight="1">
      <c r="A193" s="55"/>
      <c r="B193" s="39" t="s">
        <v>270</v>
      </c>
      <c r="C193" s="46" t="s">
        <v>91</v>
      </c>
      <c r="D193" s="31">
        <v>2</v>
      </c>
      <c r="E193" s="31">
        <v>4</v>
      </c>
      <c r="F193" s="31">
        <v>9</v>
      </c>
      <c r="G193" s="31">
        <v>34</v>
      </c>
      <c r="H193" s="31">
        <v>31</v>
      </c>
      <c r="I193" s="36">
        <f t="shared" si="139"/>
        <v>78</v>
      </c>
      <c r="J193" s="31">
        <f t="shared" si="120"/>
        <v>4</v>
      </c>
      <c r="K193" s="31">
        <f t="shared" si="121"/>
        <v>18</v>
      </c>
      <c r="L193" s="31">
        <f t="shared" si="122"/>
        <v>102</v>
      </c>
      <c r="M193" s="31">
        <f t="shared" si="140"/>
        <v>124</v>
      </c>
      <c r="N193" s="34">
        <f t="shared" si="141"/>
        <v>248</v>
      </c>
      <c r="O193" s="17">
        <f t="shared" si="134"/>
        <v>3.1794871794871793</v>
      </c>
      <c r="P193" s="57"/>
    </row>
    <row r="194" spans="1:18" ht="15" customHeight="1">
      <c r="A194" s="55"/>
      <c r="B194" s="39" t="s">
        <v>271</v>
      </c>
      <c r="C194" s="46" t="s">
        <v>92</v>
      </c>
      <c r="D194" s="31">
        <v>7</v>
      </c>
      <c r="E194" s="31">
        <v>3</v>
      </c>
      <c r="F194" s="31">
        <v>12</v>
      </c>
      <c r="G194" s="31">
        <v>28</v>
      </c>
      <c r="H194" s="31">
        <v>54</v>
      </c>
      <c r="I194" s="36">
        <f t="shared" si="139"/>
        <v>97</v>
      </c>
      <c r="J194" s="31">
        <f t="shared" si="120"/>
        <v>3</v>
      </c>
      <c r="K194" s="31">
        <f t="shared" si="121"/>
        <v>24</v>
      </c>
      <c r="L194" s="31">
        <f t="shared" si="122"/>
        <v>84</v>
      </c>
      <c r="M194" s="31">
        <f t="shared" si="140"/>
        <v>216</v>
      </c>
      <c r="N194" s="34">
        <f t="shared" si="141"/>
        <v>327</v>
      </c>
      <c r="O194" s="17">
        <f t="shared" si="134"/>
        <v>3.3711340206185567</v>
      </c>
      <c r="P194" s="57"/>
    </row>
    <row r="195" spans="1:18" ht="15" customHeight="1">
      <c r="A195" s="55"/>
      <c r="B195" s="39" t="s">
        <v>272</v>
      </c>
      <c r="C195" s="46" t="s">
        <v>93</v>
      </c>
      <c r="D195" s="31">
        <v>5</v>
      </c>
      <c r="E195" s="31">
        <v>5</v>
      </c>
      <c r="F195" s="31">
        <v>7</v>
      </c>
      <c r="G195" s="31">
        <v>20</v>
      </c>
      <c r="H195" s="31">
        <v>11</v>
      </c>
      <c r="I195" s="36">
        <f t="shared" si="139"/>
        <v>43</v>
      </c>
      <c r="J195" s="31">
        <f t="shared" ref="J195:J197" si="142">E195*1</f>
        <v>5</v>
      </c>
      <c r="K195" s="31">
        <f t="shared" ref="K195:K197" si="143">F195*2</f>
        <v>14</v>
      </c>
      <c r="L195" s="31">
        <f t="shared" ref="L195:L197" si="144">G195*3</f>
        <v>60</v>
      </c>
      <c r="M195" s="31">
        <f t="shared" si="140"/>
        <v>44</v>
      </c>
      <c r="N195" s="34">
        <f t="shared" si="141"/>
        <v>123</v>
      </c>
      <c r="O195" s="17">
        <f t="shared" si="134"/>
        <v>2.86046511627907</v>
      </c>
      <c r="P195" s="57"/>
    </row>
    <row r="196" spans="1:18" ht="15" customHeight="1">
      <c r="A196" s="55"/>
      <c r="B196" s="39" t="s">
        <v>273</v>
      </c>
      <c r="C196" s="46" t="s">
        <v>94</v>
      </c>
      <c r="D196" s="31">
        <v>0</v>
      </c>
      <c r="E196" s="31">
        <v>1</v>
      </c>
      <c r="F196" s="31">
        <v>2</v>
      </c>
      <c r="G196" s="31">
        <v>4</v>
      </c>
      <c r="H196" s="31">
        <v>9</v>
      </c>
      <c r="I196" s="36">
        <f t="shared" si="139"/>
        <v>16</v>
      </c>
      <c r="J196" s="31">
        <f t="shared" si="142"/>
        <v>1</v>
      </c>
      <c r="K196" s="31">
        <f t="shared" si="143"/>
        <v>4</v>
      </c>
      <c r="L196" s="31">
        <f t="shared" si="144"/>
        <v>12</v>
      </c>
      <c r="M196" s="31">
        <f t="shared" si="140"/>
        <v>36</v>
      </c>
      <c r="N196" s="34">
        <f t="shared" si="141"/>
        <v>53</v>
      </c>
      <c r="O196" s="17">
        <f t="shared" si="134"/>
        <v>3.3125</v>
      </c>
      <c r="P196" s="57"/>
    </row>
    <row r="197" spans="1:18">
      <c r="A197" s="55"/>
      <c r="B197" s="92" t="s">
        <v>142</v>
      </c>
      <c r="C197" s="93"/>
      <c r="D197" s="9">
        <f>SUM(D192:D196)</f>
        <v>19</v>
      </c>
      <c r="E197" s="9">
        <f>SUM(E192:E196)</f>
        <v>13</v>
      </c>
      <c r="F197" s="9">
        <f>SUM(F192:F196)</f>
        <v>38</v>
      </c>
      <c r="G197" s="9">
        <f>SUM(G192:G196)</f>
        <v>96</v>
      </c>
      <c r="H197" s="9">
        <f>SUM(H192:H196)</f>
        <v>138</v>
      </c>
      <c r="I197" s="9">
        <f t="shared" si="139"/>
        <v>285</v>
      </c>
      <c r="J197" s="32">
        <f t="shared" si="142"/>
        <v>13</v>
      </c>
      <c r="K197" s="32">
        <f t="shared" si="143"/>
        <v>76</v>
      </c>
      <c r="L197" s="32">
        <f t="shared" si="144"/>
        <v>288</v>
      </c>
      <c r="M197" s="32">
        <f t="shared" si="140"/>
        <v>552</v>
      </c>
      <c r="N197" s="19">
        <f t="shared" si="141"/>
        <v>929</v>
      </c>
      <c r="O197" s="16">
        <f t="shared" si="134"/>
        <v>3.2596491228070175</v>
      </c>
      <c r="P197" s="57"/>
    </row>
    <row r="198" spans="1:18">
      <c r="A198" s="61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3"/>
      <c r="R198" s="20"/>
    </row>
    <row r="199" spans="1:18" ht="15" customHeight="1">
      <c r="A199" s="53" t="s">
        <v>95</v>
      </c>
      <c r="B199" s="38" t="s">
        <v>275</v>
      </c>
      <c r="C199" s="46" t="s">
        <v>96</v>
      </c>
      <c r="D199" s="31">
        <v>1</v>
      </c>
      <c r="E199" s="31">
        <v>5</v>
      </c>
      <c r="F199" s="31">
        <v>6</v>
      </c>
      <c r="G199" s="31">
        <v>26</v>
      </c>
      <c r="H199" s="31">
        <v>10</v>
      </c>
      <c r="I199" s="36">
        <f>SUM(E199:H199)</f>
        <v>47</v>
      </c>
      <c r="J199" s="31">
        <f t="shared" ref="J199:J203" si="145">E199*1</f>
        <v>5</v>
      </c>
      <c r="K199" s="31">
        <f t="shared" ref="K199:K203" si="146">F199*2</f>
        <v>12</v>
      </c>
      <c r="L199" s="31">
        <f t="shared" ref="L199:L203" si="147">G199*3</f>
        <v>78</v>
      </c>
      <c r="M199" s="31">
        <f t="shared" ref="M199:M203" si="148">H199*4</f>
        <v>40</v>
      </c>
      <c r="N199" s="34">
        <f t="shared" ref="N199:N203" si="149">SUM(J199:M199)</f>
        <v>135</v>
      </c>
      <c r="O199" s="17">
        <f t="shared" si="134"/>
        <v>2.8723404255319149</v>
      </c>
      <c r="P199" s="57">
        <f>SQRT((((1-O203)^2)*E203+((2-O203)^2)*F203+((3-O203)^2)*G203+((4-O203)^2)*H203)/I203)</f>
        <v>0.79257921886825811</v>
      </c>
    </row>
    <row r="200" spans="1:18" ht="15" customHeight="1">
      <c r="A200" s="53"/>
      <c r="B200" s="38" t="s">
        <v>276</v>
      </c>
      <c r="C200" s="46" t="s">
        <v>97</v>
      </c>
      <c r="D200" s="31">
        <v>2</v>
      </c>
      <c r="E200" s="31">
        <v>0</v>
      </c>
      <c r="F200" s="31">
        <v>0</v>
      </c>
      <c r="G200" s="31">
        <v>7</v>
      </c>
      <c r="H200" s="31">
        <v>7</v>
      </c>
      <c r="I200" s="36">
        <f>SUM(E200:H200)</f>
        <v>14</v>
      </c>
      <c r="J200" s="31">
        <f t="shared" si="145"/>
        <v>0</v>
      </c>
      <c r="K200" s="31">
        <f t="shared" si="146"/>
        <v>0</v>
      </c>
      <c r="L200" s="31">
        <f t="shared" si="147"/>
        <v>21</v>
      </c>
      <c r="M200" s="31">
        <f t="shared" si="148"/>
        <v>28</v>
      </c>
      <c r="N200" s="34">
        <f t="shared" si="149"/>
        <v>49</v>
      </c>
      <c r="O200" s="17">
        <f t="shared" si="134"/>
        <v>3.5</v>
      </c>
      <c r="P200" s="57"/>
    </row>
    <row r="201" spans="1:18" ht="15" customHeight="1">
      <c r="A201" s="53"/>
      <c r="B201" s="38" t="s">
        <v>277</v>
      </c>
      <c r="C201" s="46" t="s">
        <v>98</v>
      </c>
      <c r="D201" s="31">
        <v>2</v>
      </c>
      <c r="E201" s="31">
        <v>0</v>
      </c>
      <c r="F201" s="31">
        <v>1</v>
      </c>
      <c r="G201" s="31">
        <v>1</v>
      </c>
      <c r="H201" s="31">
        <v>12</v>
      </c>
      <c r="I201" s="36">
        <f>SUM(E201:H201)</f>
        <v>14</v>
      </c>
      <c r="J201" s="31">
        <f t="shared" si="145"/>
        <v>0</v>
      </c>
      <c r="K201" s="31">
        <f t="shared" si="146"/>
        <v>2</v>
      </c>
      <c r="L201" s="31">
        <f t="shared" si="147"/>
        <v>3</v>
      </c>
      <c r="M201" s="31">
        <f t="shared" si="148"/>
        <v>48</v>
      </c>
      <c r="N201" s="34">
        <f t="shared" si="149"/>
        <v>53</v>
      </c>
      <c r="O201" s="17">
        <f t="shared" si="134"/>
        <v>3.7857142857142856</v>
      </c>
      <c r="P201" s="57"/>
    </row>
    <row r="202" spans="1:18" ht="15" customHeight="1">
      <c r="A202" s="53"/>
      <c r="B202" s="38" t="s">
        <v>278</v>
      </c>
      <c r="C202" s="46" t="s">
        <v>99</v>
      </c>
      <c r="D202" s="31">
        <v>5</v>
      </c>
      <c r="E202" s="31">
        <v>0</v>
      </c>
      <c r="F202" s="31">
        <v>1</v>
      </c>
      <c r="G202" s="31">
        <v>12</v>
      </c>
      <c r="H202" s="31">
        <v>22</v>
      </c>
      <c r="I202" s="36">
        <f>SUM(E202:H202)</f>
        <v>35</v>
      </c>
      <c r="J202" s="31">
        <f t="shared" si="145"/>
        <v>0</v>
      </c>
      <c r="K202" s="31">
        <f t="shared" si="146"/>
        <v>2</v>
      </c>
      <c r="L202" s="31">
        <f t="shared" si="147"/>
        <v>36</v>
      </c>
      <c r="M202" s="31">
        <f t="shared" si="148"/>
        <v>88</v>
      </c>
      <c r="N202" s="34">
        <f t="shared" si="149"/>
        <v>126</v>
      </c>
      <c r="O202" s="17">
        <f t="shared" si="134"/>
        <v>3.6</v>
      </c>
      <c r="P202" s="57"/>
    </row>
    <row r="203" spans="1:18">
      <c r="A203" s="53"/>
      <c r="B203" s="92" t="s">
        <v>142</v>
      </c>
      <c r="C203" s="93"/>
      <c r="D203" s="9">
        <f>SUM(D199:D202)</f>
        <v>10</v>
      </c>
      <c r="E203" s="9">
        <f>SUM(E199:E202)</f>
        <v>5</v>
      </c>
      <c r="F203" s="9">
        <f>SUM(F199:F202)</f>
        <v>8</v>
      </c>
      <c r="G203" s="9">
        <f>SUM(G199:G202)</f>
        <v>46</v>
      </c>
      <c r="H203" s="9">
        <f>SUM(H199:H202)</f>
        <v>51</v>
      </c>
      <c r="I203" s="9">
        <f>SUM(E203:H203)</f>
        <v>110</v>
      </c>
      <c r="J203" s="32">
        <f t="shared" si="145"/>
        <v>5</v>
      </c>
      <c r="K203" s="32">
        <f t="shared" si="146"/>
        <v>16</v>
      </c>
      <c r="L203" s="32">
        <f t="shared" si="147"/>
        <v>138</v>
      </c>
      <c r="M203" s="32">
        <f t="shared" si="148"/>
        <v>204</v>
      </c>
      <c r="N203" s="19">
        <f t="shared" si="149"/>
        <v>363</v>
      </c>
      <c r="O203" s="16">
        <f t="shared" si="134"/>
        <v>3.3</v>
      </c>
      <c r="P203" s="57"/>
    </row>
    <row r="204" spans="1:18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R204" s="20"/>
    </row>
    <row r="205" spans="1:18" ht="15" customHeight="1">
      <c r="A205" s="53" t="s">
        <v>152</v>
      </c>
      <c r="B205" s="38" t="s">
        <v>280</v>
      </c>
      <c r="C205" s="46" t="s">
        <v>123</v>
      </c>
      <c r="D205" s="31">
        <v>5</v>
      </c>
      <c r="E205" s="31">
        <v>2</v>
      </c>
      <c r="F205" s="31">
        <v>1</v>
      </c>
      <c r="G205" s="31">
        <v>5</v>
      </c>
      <c r="H205" s="31">
        <v>3</v>
      </c>
      <c r="I205" s="36">
        <f>SUM(E205:H205)</f>
        <v>11</v>
      </c>
      <c r="J205" s="31">
        <f t="shared" ref="J205:J208" si="150">E205*1</f>
        <v>2</v>
      </c>
      <c r="K205" s="31">
        <f t="shared" ref="K205:K208" si="151">F205*2</f>
        <v>2</v>
      </c>
      <c r="L205" s="31">
        <f t="shared" ref="L205:L208" si="152">G205*3</f>
        <v>15</v>
      </c>
      <c r="M205" s="31">
        <f t="shared" ref="M205:M208" si="153">H205*4</f>
        <v>12</v>
      </c>
      <c r="N205" s="34">
        <f t="shared" ref="N205:N208" si="154">SUM(J205:M205)</f>
        <v>31</v>
      </c>
      <c r="O205" s="17">
        <f t="shared" si="134"/>
        <v>2.8181818181818183</v>
      </c>
      <c r="P205" s="57">
        <f>SQRT((((1-O208)^2)*E208+((2-O208)^2)*F208+((3-O208)^2)*G208+((4-O208)^2)*H208)/I208)</f>
        <v>0.95869426462668261</v>
      </c>
    </row>
    <row r="206" spans="1:18" ht="15" customHeight="1">
      <c r="A206" s="53"/>
      <c r="B206" s="38" t="s">
        <v>281</v>
      </c>
      <c r="C206" s="47" t="s">
        <v>279</v>
      </c>
      <c r="D206" s="31">
        <v>0</v>
      </c>
      <c r="E206" s="31">
        <v>1</v>
      </c>
      <c r="F206" s="31">
        <v>4</v>
      </c>
      <c r="G206" s="31">
        <v>3</v>
      </c>
      <c r="H206" s="31">
        <v>0</v>
      </c>
      <c r="I206" s="36">
        <f>SUM(E206:H206)</f>
        <v>8</v>
      </c>
      <c r="J206" s="31">
        <f t="shared" si="150"/>
        <v>1</v>
      </c>
      <c r="K206" s="31">
        <f t="shared" si="151"/>
        <v>8</v>
      </c>
      <c r="L206" s="31">
        <f>G206*3</f>
        <v>9</v>
      </c>
      <c r="M206" s="31">
        <f t="shared" si="153"/>
        <v>0</v>
      </c>
      <c r="N206" s="34">
        <f t="shared" si="154"/>
        <v>18</v>
      </c>
      <c r="O206" s="17">
        <f t="shared" si="134"/>
        <v>2.25</v>
      </c>
      <c r="P206" s="57"/>
    </row>
    <row r="207" spans="1:18" ht="18" customHeight="1">
      <c r="A207" s="53"/>
      <c r="B207" s="38" t="s">
        <v>282</v>
      </c>
      <c r="C207" s="45" t="s">
        <v>158</v>
      </c>
      <c r="D207" s="31">
        <v>5</v>
      </c>
      <c r="E207" s="31">
        <v>3</v>
      </c>
      <c r="F207" s="31">
        <v>5</v>
      </c>
      <c r="G207" s="31">
        <v>15</v>
      </c>
      <c r="H207" s="31">
        <v>20</v>
      </c>
      <c r="I207" s="36">
        <f>SUM(E207:H207)</f>
        <v>43</v>
      </c>
      <c r="J207" s="31">
        <f t="shared" si="150"/>
        <v>3</v>
      </c>
      <c r="K207" s="31">
        <f t="shared" si="151"/>
        <v>10</v>
      </c>
      <c r="L207" s="31">
        <f t="shared" si="152"/>
        <v>45</v>
      </c>
      <c r="M207" s="31">
        <f t="shared" si="153"/>
        <v>80</v>
      </c>
      <c r="N207" s="34">
        <f t="shared" si="154"/>
        <v>138</v>
      </c>
      <c r="O207" s="17">
        <f t="shared" si="134"/>
        <v>3.2093023255813953</v>
      </c>
      <c r="P207" s="57"/>
    </row>
    <row r="208" spans="1:18" ht="25.5" customHeight="1">
      <c r="A208" s="53"/>
      <c r="B208" s="92" t="s">
        <v>142</v>
      </c>
      <c r="C208" s="93"/>
      <c r="D208" s="9">
        <f>SUM(D205:D207)</f>
        <v>10</v>
      </c>
      <c r="E208" s="9">
        <f>SUM(E205:E207)</f>
        <v>6</v>
      </c>
      <c r="F208" s="9">
        <f>SUM(F205:F207)</f>
        <v>10</v>
      </c>
      <c r="G208" s="9">
        <f>SUM(G205:G207)</f>
        <v>23</v>
      </c>
      <c r="H208" s="9">
        <f>SUM(H205:H207)</f>
        <v>23</v>
      </c>
      <c r="I208" s="9">
        <f>SUM(E208:H208)</f>
        <v>62</v>
      </c>
      <c r="J208" s="32">
        <f t="shared" si="150"/>
        <v>6</v>
      </c>
      <c r="K208" s="32">
        <f t="shared" si="151"/>
        <v>20</v>
      </c>
      <c r="L208" s="32">
        <f t="shared" si="152"/>
        <v>69</v>
      </c>
      <c r="M208" s="32">
        <f t="shared" si="153"/>
        <v>92</v>
      </c>
      <c r="N208" s="19">
        <f t="shared" si="154"/>
        <v>187</v>
      </c>
      <c r="O208" s="16">
        <f t="shared" si="134"/>
        <v>3.0161290322580645</v>
      </c>
      <c r="P208" s="57"/>
    </row>
    <row r="209" spans="1:18">
      <c r="A209" s="61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3"/>
      <c r="R209" s="20"/>
    </row>
    <row r="210" spans="1:18" ht="18.75" customHeight="1">
      <c r="A210" s="58" t="s">
        <v>124</v>
      </c>
      <c r="B210" s="38" t="s">
        <v>283</v>
      </c>
      <c r="C210" s="46" t="s">
        <v>125</v>
      </c>
      <c r="D210" s="31">
        <v>3</v>
      </c>
      <c r="E210" s="31">
        <v>1</v>
      </c>
      <c r="F210" s="31">
        <v>4</v>
      </c>
      <c r="G210" s="31">
        <v>20</v>
      </c>
      <c r="H210" s="31">
        <v>28</v>
      </c>
      <c r="I210" s="36">
        <f>SUM(E210:H210)</f>
        <v>53</v>
      </c>
      <c r="J210" s="31">
        <f t="shared" ref="J210:J212" si="155">E210*1</f>
        <v>1</v>
      </c>
      <c r="K210" s="31">
        <f t="shared" ref="K210:K212" si="156">F210*2</f>
        <v>8</v>
      </c>
      <c r="L210" s="31">
        <f t="shared" ref="L210:L212" si="157">G210*3</f>
        <v>60</v>
      </c>
      <c r="M210" s="31">
        <f t="shared" ref="M210:M212" si="158">H210*4</f>
        <v>112</v>
      </c>
      <c r="N210" s="34">
        <f t="shared" ref="N210:N212" si="159">SUM(J210:M210)</f>
        <v>181</v>
      </c>
      <c r="O210" s="17">
        <f t="shared" si="134"/>
        <v>3.4150943396226414</v>
      </c>
      <c r="P210" s="64">
        <f>SQRT((((1-O212)^2)*E212+((2-O212)^2)*F212+((3-O212)^2)*G212+((4-O212)^2)*H212)/I212)</f>
        <v>0.75040512598138853</v>
      </c>
    </row>
    <row r="211" spans="1:18" ht="27.75" customHeight="1">
      <c r="A211" s="59"/>
      <c r="B211" s="38" t="s">
        <v>284</v>
      </c>
      <c r="C211" s="46" t="s">
        <v>128</v>
      </c>
      <c r="D211" s="31">
        <v>7</v>
      </c>
      <c r="E211" s="31">
        <v>3</v>
      </c>
      <c r="F211" s="31">
        <v>10</v>
      </c>
      <c r="G211" s="31">
        <v>25</v>
      </c>
      <c r="H211" s="31">
        <v>75</v>
      </c>
      <c r="I211" s="36">
        <f>SUM(E211:H211)</f>
        <v>113</v>
      </c>
      <c r="J211" s="31">
        <f t="shared" si="155"/>
        <v>3</v>
      </c>
      <c r="K211" s="31">
        <f t="shared" si="156"/>
        <v>20</v>
      </c>
      <c r="L211" s="31">
        <f t="shared" si="157"/>
        <v>75</v>
      </c>
      <c r="M211" s="31">
        <f t="shared" si="158"/>
        <v>300</v>
      </c>
      <c r="N211" s="34">
        <f t="shared" si="159"/>
        <v>398</v>
      </c>
      <c r="O211" s="17">
        <f t="shared" si="134"/>
        <v>3.5221238938053099</v>
      </c>
      <c r="P211" s="65"/>
    </row>
    <row r="212" spans="1:18" ht="29.25" customHeight="1">
      <c r="A212" s="60"/>
      <c r="B212" s="92" t="s">
        <v>142</v>
      </c>
      <c r="C212" s="93"/>
      <c r="D212" s="9">
        <f>SUM(D210:D211)</f>
        <v>10</v>
      </c>
      <c r="E212" s="9">
        <f>SUM(E210:E211)</f>
        <v>4</v>
      </c>
      <c r="F212" s="9">
        <f>SUM(F210:F211)</f>
        <v>14</v>
      </c>
      <c r="G212" s="9">
        <f>SUM(G210:G211)</f>
        <v>45</v>
      </c>
      <c r="H212" s="9">
        <f>SUM(H210:H211)</f>
        <v>103</v>
      </c>
      <c r="I212" s="9">
        <f>SUM(E212:H212)</f>
        <v>166</v>
      </c>
      <c r="J212" s="32">
        <f t="shared" si="155"/>
        <v>4</v>
      </c>
      <c r="K212" s="32">
        <f t="shared" si="156"/>
        <v>28</v>
      </c>
      <c r="L212" s="32">
        <f t="shared" si="157"/>
        <v>135</v>
      </c>
      <c r="M212" s="32">
        <f t="shared" si="158"/>
        <v>412</v>
      </c>
      <c r="N212" s="19">
        <f t="shared" si="159"/>
        <v>579</v>
      </c>
      <c r="O212" s="16">
        <f t="shared" si="134"/>
        <v>3.4879518072289155</v>
      </c>
      <c r="P212" s="66"/>
    </row>
    <row r="213" spans="1:18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R213" s="25"/>
    </row>
    <row r="215" spans="1:18">
      <c r="A215" s="50" t="s">
        <v>150</v>
      </c>
      <c r="B215" s="50"/>
      <c r="C215" s="50"/>
      <c r="D215" s="50"/>
      <c r="E215" s="50"/>
      <c r="F215" s="50"/>
      <c r="G215" s="50"/>
    </row>
    <row r="216" spans="1:18">
      <c r="A216" s="50"/>
      <c r="B216" s="50"/>
      <c r="C216" s="50"/>
      <c r="D216" s="50"/>
      <c r="E216" s="50"/>
      <c r="F216" s="50"/>
      <c r="G216" s="50"/>
    </row>
  </sheetData>
  <mergeCells count="185">
    <mergeCell ref="B181:C181"/>
    <mergeCell ref="B176:C176"/>
    <mergeCell ref="B197:C197"/>
    <mergeCell ref="B190:C190"/>
    <mergeCell ref="B187:C187"/>
    <mergeCell ref="B208:C208"/>
    <mergeCell ref="B203:C203"/>
    <mergeCell ref="B212:C212"/>
    <mergeCell ref="B124:C124"/>
    <mergeCell ref="B129:C129"/>
    <mergeCell ref="B136:C136"/>
    <mergeCell ref="B142:C142"/>
    <mergeCell ref="B145:C145"/>
    <mergeCell ref="B155:C155"/>
    <mergeCell ref="B152:C152"/>
    <mergeCell ref="B149:C149"/>
    <mergeCell ref="B169:C169"/>
    <mergeCell ref="B166:C166"/>
    <mergeCell ref="B161:C161"/>
    <mergeCell ref="B158:C158"/>
    <mergeCell ref="A209:P209"/>
    <mergeCell ref="A204:P204"/>
    <mergeCell ref="A160:A161"/>
    <mergeCell ref="A163:A166"/>
    <mergeCell ref="B44:C44"/>
    <mergeCell ref="B38:C38"/>
    <mergeCell ref="B35:C35"/>
    <mergeCell ref="B51:C51"/>
    <mergeCell ref="B54:C54"/>
    <mergeCell ref="B58:C58"/>
    <mergeCell ref="B63:C63"/>
    <mergeCell ref="B70:C70"/>
    <mergeCell ref="B74:C74"/>
    <mergeCell ref="G5:G6"/>
    <mergeCell ref="H5:H6"/>
    <mergeCell ref="I5:I6"/>
    <mergeCell ref="J5:J6"/>
    <mergeCell ref="B5:B6"/>
    <mergeCell ref="B28:C28"/>
    <mergeCell ref="B25:C25"/>
    <mergeCell ref="B15:C15"/>
    <mergeCell ref="B10:C10"/>
    <mergeCell ref="A210:A212"/>
    <mergeCell ref="P210:P212"/>
    <mergeCell ref="A125:P125"/>
    <mergeCell ref="A107:P107"/>
    <mergeCell ref="A111:P111"/>
    <mergeCell ref="A146:P146"/>
    <mergeCell ref="A130:P130"/>
    <mergeCell ref="A126:A129"/>
    <mergeCell ref="A131:A136"/>
    <mergeCell ref="P126:P129"/>
    <mergeCell ref="P131:P136"/>
    <mergeCell ref="A112:A115"/>
    <mergeCell ref="A171:A176"/>
    <mergeCell ref="A205:A208"/>
    <mergeCell ref="P147:P149"/>
    <mergeCell ref="P171:P176"/>
    <mergeCell ref="P205:P208"/>
    <mergeCell ref="A108:A110"/>
    <mergeCell ref="P157:P158"/>
    <mergeCell ref="A156:P156"/>
    <mergeCell ref="A147:A149"/>
    <mergeCell ref="P117:P124"/>
    <mergeCell ref="P112:P115"/>
    <mergeCell ref="P108:P110"/>
    <mergeCell ref="P101:P106"/>
    <mergeCell ref="P94:P99"/>
    <mergeCell ref="P89:P92"/>
    <mergeCell ref="P154:P155"/>
    <mergeCell ref="P151:P152"/>
    <mergeCell ref="P144:P145"/>
    <mergeCell ref="P60:P63"/>
    <mergeCell ref="A150:P150"/>
    <mergeCell ref="A100:P100"/>
    <mergeCell ref="A94:A99"/>
    <mergeCell ref="P72:P74"/>
    <mergeCell ref="P76:P78"/>
    <mergeCell ref="P80:P81"/>
    <mergeCell ref="P83:P87"/>
    <mergeCell ref="A116:P116"/>
    <mergeCell ref="B99:C99"/>
    <mergeCell ref="B106:C106"/>
    <mergeCell ref="B110:C110"/>
    <mergeCell ref="B115:C115"/>
    <mergeCell ref="B78:C78"/>
    <mergeCell ref="B81:C81"/>
    <mergeCell ref="B87:C87"/>
    <mergeCell ref="B92:C92"/>
    <mergeCell ref="A162:P162"/>
    <mergeCell ref="A159:P159"/>
    <mergeCell ref="P160:P161"/>
    <mergeCell ref="A26:P26"/>
    <mergeCell ref="A75:P75"/>
    <mergeCell ref="A1:P2"/>
    <mergeCell ref="A17:A25"/>
    <mergeCell ref="A40:A44"/>
    <mergeCell ref="A53:A54"/>
    <mergeCell ref="A56:A58"/>
    <mergeCell ref="A11:P11"/>
    <mergeCell ref="A16:P16"/>
    <mergeCell ref="A36:P36"/>
    <mergeCell ref="A45:P45"/>
    <mergeCell ref="A7:C7"/>
    <mergeCell ref="A8:A10"/>
    <mergeCell ref="A12:A15"/>
    <mergeCell ref="A3:P3"/>
    <mergeCell ref="P8:P10"/>
    <mergeCell ref="P12:P15"/>
    <mergeCell ref="P17:P25"/>
    <mergeCell ref="P40:P44"/>
    <mergeCell ref="P53:P54"/>
    <mergeCell ref="P46:P51"/>
    <mergeCell ref="A37:A38"/>
    <mergeCell ref="P37:P38"/>
    <mergeCell ref="K5:K6"/>
    <mergeCell ref="P65:P70"/>
    <mergeCell ref="A65:A70"/>
    <mergeCell ref="A71:P71"/>
    <mergeCell ref="A59:P59"/>
    <mergeCell ref="A64:P64"/>
    <mergeCell ref="A88:P88"/>
    <mergeCell ref="A82:P82"/>
    <mergeCell ref="A79:P79"/>
    <mergeCell ref="A5:A6"/>
    <mergeCell ref="A60:A63"/>
    <mergeCell ref="A72:A74"/>
    <mergeCell ref="A76:A78"/>
    <mergeCell ref="L5:L6"/>
    <mergeCell ref="M5:M6"/>
    <mergeCell ref="N5:N6"/>
    <mergeCell ref="O5:O6"/>
    <mergeCell ref="P5:P6"/>
    <mergeCell ref="C5:C6"/>
    <mergeCell ref="D5:D6"/>
    <mergeCell ref="E5:E6"/>
    <mergeCell ref="F5:F6"/>
    <mergeCell ref="P163:P166"/>
    <mergeCell ref="P168:P169"/>
    <mergeCell ref="P178:P181"/>
    <mergeCell ref="A183:A187"/>
    <mergeCell ref="A189:A190"/>
    <mergeCell ref="P138:P142"/>
    <mergeCell ref="P183:P187"/>
    <mergeCell ref="A198:P198"/>
    <mergeCell ref="P30:P35"/>
    <mergeCell ref="A46:A51"/>
    <mergeCell ref="A52:P52"/>
    <mergeCell ref="P56:P58"/>
    <mergeCell ref="A55:P55"/>
    <mergeCell ref="A138:A142"/>
    <mergeCell ref="A144:A145"/>
    <mergeCell ref="A137:P137"/>
    <mergeCell ref="A143:P143"/>
    <mergeCell ref="A154:A155"/>
    <mergeCell ref="A153:P153"/>
    <mergeCell ref="A101:A106"/>
    <mergeCell ref="A83:A87"/>
    <mergeCell ref="A93:P93"/>
    <mergeCell ref="A80:A81"/>
    <mergeCell ref="A89:A92"/>
    <mergeCell ref="A4:P4"/>
    <mergeCell ref="A215:G216"/>
    <mergeCell ref="A191:P191"/>
    <mergeCell ref="A188:P188"/>
    <mergeCell ref="A27:A28"/>
    <mergeCell ref="A117:A124"/>
    <mergeCell ref="A39:P39"/>
    <mergeCell ref="A170:P170"/>
    <mergeCell ref="A213:P213"/>
    <mergeCell ref="A157:A158"/>
    <mergeCell ref="A178:A181"/>
    <mergeCell ref="A168:A169"/>
    <mergeCell ref="A151:A152"/>
    <mergeCell ref="A182:P182"/>
    <mergeCell ref="A177:P177"/>
    <mergeCell ref="A167:P167"/>
    <mergeCell ref="P189:P190"/>
    <mergeCell ref="P192:P197"/>
    <mergeCell ref="P199:P203"/>
    <mergeCell ref="P27:P28"/>
    <mergeCell ref="A192:A197"/>
    <mergeCell ref="A199:A203"/>
    <mergeCell ref="A30:A35"/>
    <mergeCell ref="A29:P29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Avaliação Infraestrutura 2018.2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</dc:creator>
  <cp:lastModifiedBy>Reinaldo Ramos da Silva</cp:lastModifiedBy>
  <dcterms:created xsi:type="dcterms:W3CDTF">2018-04-04T17:28:26Z</dcterms:created>
  <dcterms:modified xsi:type="dcterms:W3CDTF">2021-11-22T21:24:42Z</dcterms:modified>
</cp:coreProperties>
</file>