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65" windowWidth="20640" windowHeight="11760"/>
  </bookViews>
  <sheets>
    <sheet name="Avaliação das Disciplina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6" i="1"/>
  <c r="H179"/>
  <c r="H183"/>
  <c r="H142"/>
  <c r="P13"/>
  <c r="Q13"/>
  <c r="R13"/>
  <c r="P23"/>
  <c r="Q23"/>
  <c r="R23"/>
  <c r="P91"/>
  <c r="Q91"/>
  <c r="R91"/>
  <c r="R128"/>
  <c r="Q128"/>
  <c r="P128"/>
  <c r="R122"/>
  <c r="Q122"/>
  <c r="P122"/>
  <c r="P84" l="1"/>
  <c r="Q84"/>
  <c r="R84"/>
  <c r="P138"/>
  <c r="Q138"/>
  <c r="R138"/>
  <c r="P109"/>
  <c r="Q109"/>
  <c r="R109"/>
  <c r="P97"/>
  <c r="Q97"/>
  <c r="R97"/>
  <c r="P69"/>
  <c r="Q69"/>
  <c r="R69"/>
  <c r="P77"/>
  <c r="Q77"/>
  <c r="R77"/>
  <c r="P31"/>
  <c r="Q31"/>
  <c r="R31"/>
  <c r="P37"/>
  <c r="Q37"/>
  <c r="R37"/>
  <c r="P206"/>
  <c r="Q206"/>
  <c r="R206"/>
  <c r="P202"/>
  <c r="Q202"/>
  <c r="R202"/>
  <c r="L200"/>
  <c r="L201"/>
  <c r="K200"/>
  <c r="K201"/>
  <c r="J200"/>
  <c r="J201"/>
  <c r="I200"/>
  <c r="I201"/>
  <c r="M201" s="1"/>
  <c r="H200"/>
  <c r="P144"/>
  <c r="Q144"/>
  <c r="R144"/>
  <c r="P131"/>
  <c r="Q131"/>
  <c r="R131"/>
  <c r="P117"/>
  <c r="Q117"/>
  <c r="R117"/>
  <c r="P114"/>
  <c r="Q114"/>
  <c r="R114"/>
  <c r="P191"/>
  <c r="Q191"/>
  <c r="R191"/>
  <c r="P106"/>
  <c r="Q106"/>
  <c r="R106"/>
  <c r="P103"/>
  <c r="Q103"/>
  <c r="R103"/>
  <c r="P188"/>
  <c r="Q188"/>
  <c r="R188"/>
  <c r="P100"/>
  <c r="Q100"/>
  <c r="R100"/>
  <c r="P168"/>
  <c r="Q168"/>
  <c r="R168"/>
  <c r="P72"/>
  <c r="Q72"/>
  <c r="R72"/>
  <c r="P63"/>
  <c r="Q63"/>
  <c r="R63"/>
  <c r="P59"/>
  <c r="Q59"/>
  <c r="R59"/>
  <c r="P55"/>
  <c r="Q55"/>
  <c r="R55"/>
  <c r="P49"/>
  <c r="Q49"/>
  <c r="R49"/>
  <c r="P44"/>
  <c r="Q44"/>
  <c r="R44"/>
  <c r="P40"/>
  <c r="Q40"/>
  <c r="R40"/>
  <c r="P26"/>
  <c r="Q26"/>
  <c r="R26"/>
  <c r="P147"/>
  <c r="Q147"/>
  <c r="R147"/>
  <c r="P8"/>
  <c r="Q8"/>
  <c r="R8"/>
  <c r="H25"/>
  <c r="H15"/>
  <c r="H10"/>
  <c r="H11"/>
  <c r="H7"/>
  <c r="H6"/>
  <c r="L141"/>
  <c r="L142"/>
  <c r="L143"/>
  <c r="K141"/>
  <c r="K142"/>
  <c r="K143"/>
  <c r="J141"/>
  <c r="J142"/>
  <c r="J143"/>
  <c r="I141"/>
  <c r="I142"/>
  <c r="I143"/>
  <c r="L140"/>
  <c r="K140"/>
  <c r="J140"/>
  <c r="I140"/>
  <c r="H140"/>
  <c r="H141"/>
  <c r="H143"/>
  <c r="C144"/>
  <c r="D144"/>
  <c r="I144" s="1"/>
  <c r="E144"/>
  <c r="F144"/>
  <c r="K144" s="1"/>
  <c r="G144"/>
  <c r="L144" s="1"/>
  <c r="L10"/>
  <c r="K10"/>
  <c r="J10"/>
  <c r="I10"/>
  <c r="H12"/>
  <c r="C13"/>
  <c r="D13"/>
  <c r="I13" s="1"/>
  <c r="E13"/>
  <c r="J13" s="1"/>
  <c r="F13"/>
  <c r="K13" s="1"/>
  <c r="G13"/>
  <c r="L13" s="1"/>
  <c r="D40"/>
  <c r="I40" s="1"/>
  <c r="E40"/>
  <c r="J40" s="1"/>
  <c r="F40"/>
  <c r="K40" s="1"/>
  <c r="G40"/>
  <c r="L40" s="1"/>
  <c r="I39"/>
  <c r="J39"/>
  <c r="K39"/>
  <c r="L39"/>
  <c r="H39"/>
  <c r="I11"/>
  <c r="J11"/>
  <c r="K11"/>
  <c r="L11"/>
  <c r="I12"/>
  <c r="J12"/>
  <c r="K12"/>
  <c r="L12"/>
  <c r="I6"/>
  <c r="J6"/>
  <c r="K6"/>
  <c r="L6"/>
  <c r="I7"/>
  <c r="J7"/>
  <c r="K7"/>
  <c r="L7"/>
  <c r="D8"/>
  <c r="E8"/>
  <c r="J8" s="1"/>
  <c r="F8"/>
  <c r="K8" s="1"/>
  <c r="G8"/>
  <c r="L8" s="1"/>
  <c r="C8"/>
  <c r="I5"/>
  <c r="J5"/>
  <c r="K5"/>
  <c r="L5"/>
  <c r="H5"/>
  <c r="L205"/>
  <c r="G206"/>
  <c r="L206" s="1"/>
  <c r="K205"/>
  <c r="F206"/>
  <c r="K206" s="1"/>
  <c r="E206"/>
  <c r="J206" s="1"/>
  <c r="J205"/>
  <c r="I205"/>
  <c r="D206"/>
  <c r="L204"/>
  <c r="K204"/>
  <c r="J204"/>
  <c r="I204"/>
  <c r="G202"/>
  <c r="L202" s="1"/>
  <c r="F202"/>
  <c r="K202" s="1"/>
  <c r="E202"/>
  <c r="J202" s="1"/>
  <c r="D202"/>
  <c r="I202" s="1"/>
  <c r="L199"/>
  <c r="K199"/>
  <c r="J199"/>
  <c r="I199"/>
  <c r="K194"/>
  <c r="K195"/>
  <c r="K196"/>
  <c r="F197"/>
  <c r="K197" s="1"/>
  <c r="L194"/>
  <c r="L195"/>
  <c r="L196"/>
  <c r="G197"/>
  <c r="L197" s="1"/>
  <c r="J194"/>
  <c r="J195"/>
  <c r="J196"/>
  <c r="E197"/>
  <c r="J197" s="1"/>
  <c r="I194"/>
  <c r="I195"/>
  <c r="I196"/>
  <c r="D197"/>
  <c r="L193"/>
  <c r="K193"/>
  <c r="J193"/>
  <c r="I193"/>
  <c r="G191"/>
  <c r="L191" s="1"/>
  <c r="F191"/>
  <c r="K191" s="1"/>
  <c r="E191"/>
  <c r="J191" s="1"/>
  <c r="D191"/>
  <c r="I191" s="1"/>
  <c r="L190"/>
  <c r="K190"/>
  <c r="J190"/>
  <c r="I190"/>
  <c r="L187"/>
  <c r="G188"/>
  <c r="L188" s="1"/>
  <c r="K187"/>
  <c r="F188"/>
  <c r="K188" s="1"/>
  <c r="J187"/>
  <c r="E188"/>
  <c r="J188" s="1"/>
  <c r="I187"/>
  <c r="D188"/>
  <c r="I180"/>
  <c r="I181"/>
  <c r="I182"/>
  <c r="I183"/>
  <c r="D184"/>
  <c r="L186"/>
  <c r="K186"/>
  <c r="J186"/>
  <c r="I186"/>
  <c r="I170"/>
  <c r="I171"/>
  <c r="J170"/>
  <c r="J171"/>
  <c r="K170"/>
  <c r="K171"/>
  <c r="L170"/>
  <c r="L172" s="1"/>
  <c r="L171"/>
  <c r="L180"/>
  <c r="L181"/>
  <c r="L182"/>
  <c r="L183"/>
  <c r="G184"/>
  <c r="L184" s="1"/>
  <c r="K180"/>
  <c r="K181"/>
  <c r="K182"/>
  <c r="K183"/>
  <c r="F184"/>
  <c r="K184" s="1"/>
  <c r="J180"/>
  <c r="J181"/>
  <c r="J182"/>
  <c r="J183"/>
  <c r="E184"/>
  <c r="L179"/>
  <c r="K179"/>
  <c r="L174"/>
  <c r="J179"/>
  <c r="I179"/>
  <c r="L175"/>
  <c r="L176"/>
  <c r="G177"/>
  <c r="L177" s="1"/>
  <c r="K175"/>
  <c r="K176"/>
  <c r="F177"/>
  <c r="K177" s="1"/>
  <c r="J175"/>
  <c r="J176"/>
  <c r="E177"/>
  <c r="J177" s="1"/>
  <c r="I175"/>
  <c r="M175" s="1"/>
  <c r="N175" s="1"/>
  <c r="I176"/>
  <c r="D177"/>
  <c r="K174"/>
  <c r="J174"/>
  <c r="I174"/>
  <c r="L166"/>
  <c r="L167"/>
  <c r="G168"/>
  <c r="L168" s="1"/>
  <c r="K166"/>
  <c r="K167"/>
  <c r="F168"/>
  <c r="K168" s="1"/>
  <c r="J166"/>
  <c r="J167"/>
  <c r="E168"/>
  <c r="J168" s="1"/>
  <c r="I166"/>
  <c r="I167"/>
  <c r="D168"/>
  <c r="L165"/>
  <c r="K165"/>
  <c r="J165"/>
  <c r="I165"/>
  <c r="L157"/>
  <c r="L158"/>
  <c r="L159"/>
  <c r="L160"/>
  <c r="L161"/>
  <c r="L162"/>
  <c r="G163"/>
  <c r="L163" s="1"/>
  <c r="K157"/>
  <c r="K158"/>
  <c r="K159"/>
  <c r="K160"/>
  <c r="K161"/>
  <c r="K162"/>
  <c r="F163"/>
  <c r="K163" s="1"/>
  <c r="J157"/>
  <c r="J158"/>
  <c r="J159"/>
  <c r="J160"/>
  <c r="J161"/>
  <c r="J162"/>
  <c r="E163"/>
  <c r="J163" s="1"/>
  <c r="I157"/>
  <c r="I158"/>
  <c r="I159"/>
  <c r="I160"/>
  <c r="I161"/>
  <c r="I162"/>
  <c r="M162" s="1"/>
  <c r="N162" s="1"/>
  <c r="D163"/>
  <c r="I163" s="1"/>
  <c r="L156"/>
  <c r="K156"/>
  <c r="J156"/>
  <c r="I156"/>
  <c r="L150"/>
  <c r="L151"/>
  <c r="L152"/>
  <c r="L153"/>
  <c r="G154"/>
  <c r="L154" s="1"/>
  <c r="K150"/>
  <c r="K151"/>
  <c r="K152"/>
  <c r="K153"/>
  <c r="F154"/>
  <c r="K154" s="1"/>
  <c r="J150"/>
  <c r="J151"/>
  <c r="J152"/>
  <c r="J153"/>
  <c r="E154"/>
  <c r="J154" s="1"/>
  <c r="I150"/>
  <c r="I151"/>
  <c r="I152"/>
  <c r="I153"/>
  <c r="D154"/>
  <c r="L149"/>
  <c r="K149"/>
  <c r="J149"/>
  <c r="I149"/>
  <c r="G147"/>
  <c r="L147" s="1"/>
  <c r="F147"/>
  <c r="K147" s="1"/>
  <c r="E147"/>
  <c r="J147" s="1"/>
  <c r="D147"/>
  <c r="L146"/>
  <c r="K146"/>
  <c r="J146"/>
  <c r="I146"/>
  <c r="L134"/>
  <c r="L135"/>
  <c r="L136"/>
  <c r="L137"/>
  <c r="G138"/>
  <c r="L138" s="1"/>
  <c r="K134"/>
  <c r="K135"/>
  <c r="K136"/>
  <c r="K137"/>
  <c r="F138"/>
  <c r="K138" s="1"/>
  <c r="J134"/>
  <c r="J135"/>
  <c r="J136"/>
  <c r="J137"/>
  <c r="E138"/>
  <c r="J138" s="1"/>
  <c r="I134"/>
  <c r="I135"/>
  <c r="I136"/>
  <c r="I137"/>
  <c r="D138"/>
  <c r="L133"/>
  <c r="K133"/>
  <c r="J133"/>
  <c r="I133"/>
  <c r="G131"/>
  <c r="L131" s="1"/>
  <c r="F131"/>
  <c r="K131" s="1"/>
  <c r="E131"/>
  <c r="J131" s="1"/>
  <c r="D131"/>
  <c r="I131" s="1"/>
  <c r="L130"/>
  <c r="K130"/>
  <c r="J130"/>
  <c r="I130"/>
  <c r="L125"/>
  <c r="L126"/>
  <c r="L127"/>
  <c r="G128"/>
  <c r="L128" s="1"/>
  <c r="K125"/>
  <c r="K126"/>
  <c r="K127"/>
  <c r="F128"/>
  <c r="K128" s="1"/>
  <c r="J125"/>
  <c r="J126"/>
  <c r="J127"/>
  <c r="E128"/>
  <c r="J128" s="1"/>
  <c r="I125"/>
  <c r="I126"/>
  <c r="I127"/>
  <c r="D128"/>
  <c r="L124"/>
  <c r="K124"/>
  <c r="J124"/>
  <c r="M124" s="1"/>
  <c r="N124" s="1"/>
  <c r="I124"/>
  <c r="L120"/>
  <c r="L121"/>
  <c r="G122"/>
  <c r="L122" s="1"/>
  <c r="K120"/>
  <c r="K121"/>
  <c r="F122"/>
  <c r="K122" s="1"/>
  <c r="J120"/>
  <c r="J121"/>
  <c r="E122"/>
  <c r="J122" s="1"/>
  <c r="I120"/>
  <c r="I121"/>
  <c r="M121" s="1"/>
  <c r="D122"/>
  <c r="L119"/>
  <c r="K119"/>
  <c r="J119"/>
  <c r="I119"/>
  <c r="G117"/>
  <c r="L117" s="1"/>
  <c r="F117"/>
  <c r="K117" s="1"/>
  <c r="E117"/>
  <c r="J117" s="1"/>
  <c r="D117"/>
  <c r="L116"/>
  <c r="K116"/>
  <c r="J116"/>
  <c r="I116"/>
  <c r="L112"/>
  <c r="L113"/>
  <c r="G114"/>
  <c r="L114" s="1"/>
  <c r="K112"/>
  <c r="K113"/>
  <c r="F114"/>
  <c r="K114" s="1"/>
  <c r="J112"/>
  <c r="J113"/>
  <c r="E114"/>
  <c r="J114" s="1"/>
  <c r="D114"/>
  <c r="I114" s="1"/>
  <c r="I112"/>
  <c r="M112" s="1"/>
  <c r="N112" s="1"/>
  <c r="I113"/>
  <c r="M113" s="1"/>
  <c r="L111"/>
  <c r="K111"/>
  <c r="J111"/>
  <c r="I111"/>
  <c r="G109"/>
  <c r="L109" s="1"/>
  <c r="F109"/>
  <c r="K109" s="1"/>
  <c r="E109"/>
  <c r="J109" s="1"/>
  <c r="D109"/>
  <c r="L108"/>
  <c r="K108"/>
  <c r="J108"/>
  <c r="I108"/>
  <c r="G106"/>
  <c r="L106" s="1"/>
  <c r="F106"/>
  <c r="K106" s="1"/>
  <c r="E106"/>
  <c r="J106" s="1"/>
  <c r="D106"/>
  <c r="I106" s="1"/>
  <c r="L105"/>
  <c r="K105"/>
  <c r="J105"/>
  <c r="I105"/>
  <c r="G103"/>
  <c r="L103" s="1"/>
  <c r="F103"/>
  <c r="K103" s="1"/>
  <c r="E103"/>
  <c r="J103" s="1"/>
  <c r="D103"/>
  <c r="L102"/>
  <c r="K102"/>
  <c r="J102"/>
  <c r="I102"/>
  <c r="G100"/>
  <c r="L100" s="1"/>
  <c r="F100"/>
  <c r="K100" s="1"/>
  <c r="E100"/>
  <c r="J100" s="1"/>
  <c r="D100"/>
  <c r="L99"/>
  <c r="K99"/>
  <c r="J99"/>
  <c r="I99"/>
  <c r="L94"/>
  <c r="L95"/>
  <c r="L96"/>
  <c r="G97"/>
  <c r="L97" s="1"/>
  <c r="K94"/>
  <c r="K95"/>
  <c r="K96"/>
  <c r="F97"/>
  <c r="K97" s="1"/>
  <c r="J94"/>
  <c r="J95"/>
  <c r="J96"/>
  <c r="E97"/>
  <c r="J97" s="1"/>
  <c r="I94"/>
  <c r="I95"/>
  <c r="I96"/>
  <c r="D97"/>
  <c r="L93"/>
  <c r="K93"/>
  <c r="J93"/>
  <c r="I93"/>
  <c r="L87"/>
  <c r="L88"/>
  <c r="L89"/>
  <c r="L90"/>
  <c r="G91"/>
  <c r="L91" s="1"/>
  <c r="K87"/>
  <c r="K88"/>
  <c r="K89"/>
  <c r="K90"/>
  <c r="F91"/>
  <c r="K91" s="1"/>
  <c r="J87"/>
  <c r="J88"/>
  <c r="J89"/>
  <c r="J90"/>
  <c r="E91"/>
  <c r="J91" s="1"/>
  <c r="I87"/>
  <c r="I88"/>
  <c r="I89"/>
  <c r="I90"/>
  <c r="D91"/>
  <c r="L86"/>
  <c r="K86"/>
  <c r="J86"/>
  <c r="I86"/>
  <c r="L80"/>
  <c r="L81"/>
  <c r="L82"/>
  <c r="L83"/>
  <c r="G84"/>
  <c r="L84" s="1"/>
  <c r="K80"/>
  <c r="K81"/>
  <c r="M81" s="1"/>
  <c r="K82"/>
  <c r="K83"/>
  <c r="F84"/>
  <c r="K84" s="1"/>
  <c r="J80"/>
  <c r="J81"/>
  <c r="J82"/>
  <c r="J83"/>
  <c r="E84"/>
  <c r="J84" s="1"/>
  <c r="I80"/>
  <c r="I81"/>
  <c r="I82"/>
  <c r="I83"/>
  <c r="D84"/>
  <c r="L79"/>
  <c r="K79"/>
  <c r="J79"/>
  <c r="I79"/>
  <c r="L75"/>
  <c r="L76"/>
  <c r="G77"/>
  <c r="L77" s="1"/>
  <c r="K75"/>
  <c r="K76"/>
  <c r="F77"/>
  <c r="K77" s="1"/>
  <c r="J75"/>
  <c r="J76"/>
  <c r="E77"/>
  <c r="J77" s="1"/>
  <c r="I75"/>
  <c r="I76"/>
  <c r="D77"/>
  <c r="L74"/>
  <c r="K74"/>
  <c r="J74"/>
  <c r="I74"/>
  <c r="G72"/>
  <c r="L72" s="1"/>
  <c r="F72"/>
  <c r="K72" s="1"/>
  <c r="E72"/>
  <c r="J72" s="1"/>
  <c r="D72"/>
  <c r="L71"/>
  <c r="K71"/>
  <c r="J71"/>
  <c r="I71"/>
  <c r="L66"/>
  <c r="L67"/>
  <c r="L68"/>
  <c r="G69"/>
  <c r="L69" s="1"/>
  <c r="K66"/>
  <c r="K67"/>
  <c r="K68"/>
  <c r="F69"/>
  <c r="K69" s="1"/>
  <c r="J66"/>
  <c r="J67"/>
  <c r="J68"/>
  <c r="E69"/>
  <c r="J69" s="1"/>
  <c r="I66"/>
  <c r="I67"/>
  <c r="I68"/>
  <c r="M68" s="1"/>
  <c r="D69"/>
  <c r="L65"/>
  <c r="K65"/>
  <c r="J65"/>
  <c r="I65"/>
  <c r="L62"/>
  <c r="G63"/>
  <c r="L63" s="1"/>
  <c r="K62"/>
  <c r="F63"/>
  <c r="K63" s="1"/>
  <c r="J62"/>
  <c r="E63"/>
  <c r="J63" s="1"/>
  <c r="I62"/>
  <c r="D63"/>
  <c r="L61"/>
  <c r="K61"/>
  <c r="J61"/>
  <c r="I61"/>
  <c r="L58"/>
  <c r="G59"/>
  <c r="L59" s="1"/>
  <c r="K58"/>
  <c r="F59"/>
  <c r="K59" s="1"/>
  <c r="J58"/>
  <c r="E59"/>
  <c r="J59" s="1"/>
  <c r="I58"/>
  <c r="D59"/>
  <c r="L57"/>
  <c r="K57"/>
  <c r="J57"/>
  <c r="I57"/>
  <c r="L52"/>
  <c r="L53"/>
  <c r="L54"/>
  <c r="G55"/>
  <c r="L55" s="1"/>
  <c r="K52"/>
  <c r="K53"/>
  <c r="K54"/>
  <c r="F55"/>
  <c r="K55" s="1"/>
  <c r="J52"/>
  <c r="J53"/>
  <c r="J54"/>
  <c r="E55"/>
  <c r="J55" s="1"/>
  <c r="I52"/>
  <c r="I53"/>
  <c r="I54"/>
  <c r="D55"/>
  <c r="L51"/>
  <c r="K51"/>
  <c r="J51"/>
  <c r="I51"/>
  <c r="L47"/>
  <c r="L48"/>
  <c r="G49"/>
  <c r="L49" s="1"/>
  <c r="K47"/>
  <c r="K48"/>
  <c r="F49"/>
  <c r="K49" s="1"/>
  <c r="J47"/>
  <c r="J48"/>
  <c r="E49"/>
  <c r="J49" s="1"/>
  <c r="I47"/>
  <c r="I48"/>
  <c r="M48" s="1"/>
  <c r="D49"/>
  <c r="L46"/>
  <c r="K46"/>
  <c r="J46"/>
  <c r="I46"/>
  <c r="L43"/>
  <c r="G44"/>
  <c r="L44" s="1"/>
  <c r="K43"/>
  <c r="F44"/>
  <c r="K44" s="1"/>
  <c r="J43"/>
  <c r="E44"/>
  <c r="J44" s="1"/>
  <c r="I43"/>
  <c r="D44"/>
  <c r="I44" s="1"/>
  <c r="L42"/>
  <c r="K42"/>
  <c r="J42"/>
  <c r="I42"/>
  <c r="L34"/>
  <c r="L35"/>
  <c r="L36"/>
  <c r="G37"/>
  <c r="L37" s="1"/>
  <c r="K34"/>
  <c r="K35"/>
  <c r="K36"/>
  <c r="F37"/>
  <c r="K37" s="1"/>
  <c r="J34"/>
  <c r="J35"/>
  <c r="J36"/>
  <c r="E37"/>
  <c r="J37" s="1"/>
  <c r="I34"/>
  <c r="I35"/>
  <c r="I36"/>
  <c r="D37"/>
  <c r="L33"/>
  <c r="K33"/>
  <c r="J33"/>
  <c r="I33"/>
  <c r="L29"/>
  <c r="L30"/>
  <c r="G31"/>
  <c r="L31" s="1"/>
  <c r="K29"/>
  <c r="K30"/>
  <c r="F31"/>
  <c r="K31" s="1"/>
  <c r="J29"/>
  <c r="J30"/>
  <c r="E31"/>
  <c r="J31" s="1"/>
  <c r="H33"/>
  <c r="H34"/>
  <c r="H35"/>
  <c r="H36"/>
  <c r="H28"/>
  <c r="H29"/>
  <c r="H30"/>
  <c r="I29"/>
  <c r="I30"/>
  <c r="D31"/>
  <c r="I31" s="1"/>
  <c r="M31" s="1"/>
  <c r="L28"/>
  <c r="K28"/>
  <c r="J28"/>
  <c r="I28"/>
  <c r="G26"/>
  <c r="L26" s="1"/>
  <c r="F26"/>
  <c r="K26" s="1"/>
  <c r="E26"/>
  <c r="D26"/>
  <c r="I26" s="1"/>
  <c r="L25"/>
  <c r="K25"/>
  <c r="J25"/>
  <c r="I25"/>
  <c r="L16"/>
  <c r="L17"/>
  <c r="L18"/>
  <c r="L19"/>
  <c r="L20"/>
  <c r="L21"/>
  <c r="L22"/>
  <c r="G23"/>
  <c r="L23" s="1"/>
  <c r="K16"/>
  <c r="K17"/>
  <c r="K18"/>
  <c r="K19"/>
  <c r="K20"/>
  <c r="K21"/>
  <c r="K22"/>
  <c r="F23"/>
  <c r="K23" s="1"/>
  <c r="J16"/>
  <c r="J17"/>
  <c r="J18"/>
  <c r="J19"/>
  <c r="J20"/>
  <c r="J21"/>
  <c r="J22"/>
  <c r="E23"/>
  <c r="J23" s="1"/>
  <c r="I16"/>
  <c r="M16" s="1"/>
  <c r="I17"/>
  <c r="M17" s="1"/>
  <c r="I18"/>
  <c r="M18" s="1"/>
  <c r="I19"/>
  <c r="M19" s="1"/>
  <c r="I20"/>
  <c r="M20" s="1"/>
  <c r="I21"/>
  <c r="M21" s="1"/>
  <c r="I22"/>
  <c r="M22" s="1"/>
  <c r="D23"/>
  <c r="I23" s="1"/>
  <c r="L15"/>
  <c r="K15"/>
  <c r="J15"/>
  <c r="I15"/>
  <c r="H204"/>
  <c r="H205"/>
  <c r="C206"/>
  <c r="H199"/>
  <c r="H201"/>
  <c r="C202"/>
  <c r="H193"/>
  <c r="H194"/>
  <c r="H195"/>
  <c r="H196"/>
  <c r="C197"/>
  <c r="H190"/>
  <c r="C191"/>
  <c r="H187"/>
  <c r="C188"/>
  <c r="H180"/>
  <c r="H181"/>
  <c r="H182"/>
  <c r="C184"/>
  <c r="H174"/>
  <c r="H175"/>
  <c r="H176"/>
  <c r="C177"/>
  <c r="H170"/>
  <c r="H171"/>
  <c r="D172"/>
  <c r="E172"/>
  <c r="F172"/>
  <c r="G172"/>
  <c r="C172"/>
  <c r="H165"/>
  <c r="H166"/>
  <c r="H167"/>
  <c r="C168"/>
  <c r="H156"/>
  <c r="H157"/>
  <c r="H158"/>
  <c r="H159"/>
  <c r="H160"/>
  <c r="H161"/>
  <c r="H162"/>
  <c r="C163"/>
  <c r="H149"/>
  <c r="H150"/>
  <c r="H151"/>
  <c r="H152"/>
  <c r="H153"/>
  <c r="C154"/>
  <c r="H146"/>
  <c r="C147"/>
  <c r="H133"/>
  <c r="H134"/>
  <c r="H135"/>
  <c r="H136"/>
  <c r="H137"/>
  <c r="C138"/>
  <c r="H130"/>
  <c r="C131"/>
  <c r="H124"/>
  <c r="H125"/>
  <c r="H126"/>
  <c r="H127"/>
  <c r="C128"/>
  <c r="H119"/>
  <c r="H120"/>
  <c r="H121"/>
  <c r="C122"/>
  <c r="H116"/>
  <c r="C117"/>
  <c r="H111"/>
  <c r="H112"/>
  <c r="H113"/>
  <c r="C114"/>
  <c r="H108"/>
  <c r="C109"/>
  <c r="H105"/>
  <c r="C106"/>
  <c r="H102"/>
  <c r="C103"/>
  <c r="H99"/>
  <c r="C100"/>
  <c r="H93"/>
  <c r="H94"/>
  <c r="H95"/>
  <c r="H96"/>
  <c r="C97"/>
  <c r="H86"/>
  <c r="H87"/>
  <c r="H88"/>
  <c r="H89"/>
  <c r="H90"/>
  <c r="C91"/>
  <c r="C84"/>
  <c r="H79"/>
  <c r="H80"/>
  <c r="H81"/>
  <c r="H82"/>
  <c r="H83"/>
  <c r="H74"/>
  <c r="H75"/>
  <c r="H76"/>
  <c r="C77"/>
  <c r="H71"/>
  <c r="C72"/>
  <c r="H65"/>
  <c r="H66"/>
  <c r="H67"/>
  <c r="H68"/>
  <c r="C69"/>
  <c r="H61"/>
  <c r="H62"/>
  <c r="C63"/>
  <c r="H57"/>
  <c r="H58"/>
  <c r="C59"/>
  <c r="H51"/>
  <c r="H52"/>
  <c r="H53"/>
  <c r="H54"/>
  <c r="C55"/>
  <c r="C49"/>
  <c r="H46"/>
  <c r="H47"/>
  <c r="H48"/>
  <c r="C44"/>
  <c r="H42"/>
  <c r="H43"/>
  <c r="C40"/>
  <c r="C23"/>
  <c r="H16"/>
  <c r="H17"/>
  <c r="H18"/>
  <c r="H19"/>
  <c r="H20"/>
  <c r="H21"/>
  <c r="H22"/>
  <c r="C26"/>
  <c r="C37"/>
  <c r="C31"/>
  <c r="N201" l="1"/>
  <c r="N48"/>
  <c r="N113"/>
  <c r="N22"/>
  <c r="N18"/>
  <c r="M200"/>
  <c r="N200" s="1"/>
  <c r="N68"/>
  <c r="N81"/>
  <c r="N21"/>
  <c r="N17"/>
  <c r="M74"/>
  <c r="N74" s="1"/>
  <c r="M39"/>
  <c r="N39" s="1"/>
  <c r="M28"/>
  <c r="N28" s="1"/>
  <c r="H37"/>
  <c r="M94"/>
  <c r="N94" s="1"/>
  <c r="M151"/>
  <c r="J172"/>
  <c r="M190"/>
  <c r="N190" s="1"/>
  <c r="M11"/>
  <c r="N11" s="1"/>
  <c r="N121"/>
  <c r="H26"/>
  <c r="M158"/>
  <c r="N158" s="1"/>
  <c r="M167"/>
  <c r="N167" s="1"/>
  <c r="M199"/>
  <c r="N199" s="1"/>
  <c r="M7"/>
  <c r="N7" s="1"/>
  <c r="H44"/>
  <c r="N16"/>
  <c r="M47"/>
  <c r="N47" s="1"/>
  <c r="M75"/>
  <c r="N75" s="1"/>
  <c r="M90"/>
  <c r="N90" s="1"/>
  <c r="K172"/>
  <c r="I172"/>
  <c r="M181"/>
  <c r="N181" s="1"/>
  <c r="M195"/>
  <c r="N195" s="1"/>
  <c r="I184"/>
  <c r="H184"/>
  <c r="M29"/>
  <c r="N29" s="1"/>
  <c r="M34"/>
  <c r="N34" s="1"/>
  <c r="M54"/>
  <c r="N54" s="1"/>
  <c r="M67"/>
  <c r="N67" s="1"/>
  <c r="M76"/>
  <c r="M86"/>
  <c r="N86" s="1"/>
  <c r="M96"/>
  <c r="N96" s="1"/>
  <c r="M99"/>
  <c r="N99" s="1"/>
  <c r="M105"/>
  <c r="N105" s="1"/>
  <c r="M111"/>
  <c r="N111" s="1"/>
  <c r="M116"/>
  <c r="N116" s="1"/>
  <c r="M179"/>
  <c r="N179" s="1"/>
  <c r="M205"/>
  <c r="N205" s="1"/>
  <c r="M15"/>
  <c r="N15" s="1"/>
  <c r="N20"/>
  <c r="H31"/>
  <c r="N31" s="1"/>
  <c r="O28" s="1"/>
  <c r="M33"/>
  <c r="N33" s="1"/>
  <c r="M44"/>
  <c r="M62"/>
  <c r="N62" s="1"/>
  <c r="M82"/>
  <c r="N82" s="1"/>
  <c r="M88"/>
  <c r="N88" s="1"/>
  <c r="M95"/>
  <c r="N95" s="1"/>
  <c r="M120"/>
  <c r="N120" s="1"/>
  <c r="M146"/>
  <c r="N146" s="1"/>
  <c r="M153"/>
  <c r="N153" s="1"/>
  <c r="M174"/>
  <c r="N174" s="1"/>
  <c r="H188"/>
  <c r="M191"/>
  <c r="M193"/>
  <c r="N193" s="1"/>
  <c r="M194"/>
  <c r="N194" s="1"/>
  <c r="M12"/>
  <c r="N12" s="1"/>
  <c r="M170"/>
  <c r="N170" s="1"/>
  <c r="M141"/>
  <c r="N141" s="1"/>
  <c r="H202"/>
  <c r="H23"/>
  <c r="M51"/>
  <c r="N51" s="1"/>
  <c r="M57"/>
  <c r="N57" s="1"/>
  <c r="M83"/>
  <c r="N83" s="1"/>
  <c r="M102"/>
  <c r="N102" s="1"/>
  <c r="M108"/>
  <c r="N108" s="1"/>
  <c r="M119"/>
  <c r="N119" s="1"/>
  <c r="M135"/>
  <c r="M160"/>
  <c r="N160" s="1"/>
  <c r="H177"/>
  <c r="M40"/>
  <c r="N19"/>
  <c r="M25"/>
  <c r="N25" s="1"/>
  <c r="M30"/>
  <c r="N30" s="1"/>
  <c r="M35"/>
  <c r="N35" s="1"/>
  <c r="M43"/>
  <c r="N43" s="1"/>
  <c r="M46"/>
  <c r="N46" s="1"/>
  <c r="M71"/>
  <c r="N71" s="1"/>
  <c r="M79"/>
  <c r="N79" s="1"/>
  <c r="M80"/>
  <c r="N80" s="1"/>
  <c r="M87"/>
  <c r="N87" s="1"/>
  <c r="M93"/>
  <c r="N93" s="1"/>
  <c r="M125"/>
  <c r="N125" s="1"/>
  <c r="M137"/>
  <c r="N137" s="1"/>
  <c r="M161"/>
  <c r="N161" s="1"/>
  <c r="M157"/>
  <c r="N157" s="1"/>
  <c r="M166"/>
  <c r="N166" s="1"/>
  <c r="M171"/>
  <c r="N171" s="1"/>
  <c r="M187"/>
  <c r="N187" s="1"/>
  <c r="M196"/>
  <c r="N196" s="1"/>
  <c r="M5"/>
  <c r="N5" s="1"/>
  <c r="O5" s="1"/>
  <c r="H8"/>
  <c r="M6"/>
  <c r="N6" s="1"/>
  <c r="M140"/>
  <c r="N140" s="1"/>
  <c r="M143"/>
  <c r="N143" s="1"/>
  <c r="I188"/>
  <c r="M188" s="1"/>
  <c r="M186"/>
  <c r="N186" s="1"/>
  <c r="M182"/>
  <c r="N182" s="1"/>
  <c r="M183"/>
  <c r="N183" s="1"/>
  <c r="M142"/>
  <c r="H144"/>
  <c r="M10"/>
  <c r="N10" s="1"/>
  <c r="I55"/>
  <c r="M55" s="1"/>
  <c r="H55"/>
  <c r="H72"/>
  <c r="I72"/>
  <c r="M72" s="1"/>
  <c r="H77"/>
  <c r="I77"/>
  <c r="M77" s="1"/>
  <c r="I97"/>
  <c r="M97" s="1"/>
  <c r="H97"/>
  <c r="H69"/>
  <c r="I69"/>
  <c r="M69" s="1"/>
  <c r="I37"/>
  <c r="M37" s="1"/>
  <c r="H63"/>
  <c r="I63"/>
  <c r="M63" s="1"/>
  <c r="H138"/>
  <c r="I138"/>
  <c r="M138" s="1"/>
  <c r="H147"/>
  <c r="I147"/>
  <c r="M147" s="1"/>
  <c r="H154"/>
  <c r="I154"/>
  <c r="M154" s="1"/>
  <c r="H168"/>
  <c r="I168"/>
  <c r="M168" s="1"/>
  <c r="J184"/>
  <c r="H206"/>
  <c r="I206"/>
  <c r="M206" s="1"/>
  <c r="H114"/>
  <c r="M13"/>
  <c r="M36"/>
  <c r="N36" s="1"/>
  <c r="M42"/>
  <c r="N42" s="1"/>
  <c r="M114"/>
  <c r="M126"/>
  <c r="N126" s="1"/>
  <c r="N151"/>
  <c r="H131"/>
  <c r="H191"/>
  <c r="M53"/>
  <c r="N53" s="1"/>
  <c r="M58"/>
  <c r="N58" s="1"/>
  <c r="M61"/>
  <c r="N61" s="1"/>
  <c r="M66"/>
  <c r="N66" s="1"/>
  <c r="M89"/>
  <c r="N89" s="1"/>
  <c r="M127"/>
  <c r="N127" s="1"/>
  <c r="M130"/>
  <c r="N130" s="1"/>
  <c r="M131"/>
  <c r="M133"/>
  <c r="N133" s="1"/>
  <c r="M134"/>
  <c r="N134" s="1"/>
  <c r="M149"/>
  <c r="N149" s="1"/>
  <c r="M150"/>
  <c r="N150" s="1"/>
  <c r="M156"/>
  <c r="N156" s="1"/>
  <c r="M163"/>
  <c r="M159"/>
  <c r="N159" s="1"/>
  <c r="M165"/>
  <c r="N165" s="1"/>
  <c r="M176"/>
  <c r="N176" s="1"/>
  <c r="M180"/>
  <c r="N180" s="1"/>
  <c r="M204"/>
  <c r="N204" s="1"/>
  <c r="H49"/>
  <c r="I49"/>
  <c r="M49" s="1"/>
  <c r="H84"/>
  <c r="I84"/>
  <c r="M84" s="1"/>
  <c r="I91"/>
  <c r="M91" s="1"/>
  <c r="H91"/>
  <c r="I197"/>
  <c r="M197" s="1"/>
  <c r="H197"/>
  <c r="H59"/>
  <c r="I59"/>
  <c r="M59" s="1"/>
  <c r="I100"/>
  <c r="M100" s="1"/>
  <c r="H100"/>
  <c r="H103"/>
  <c r="I103"/>
  <c r="M103" s="1"/>
  <c r="H109"/>
  <c r="I109"/>
  <c r="M109" s="1"/>
  <c r="H117"/>
  <c r="I117"/>
  <c r="M117" s="1"/>
  <c r="H122"/>
  <c r="I122"/>
  <c r="M122" s="1"/>
  <c r="H128"/>
  <c r="I128"/>
  <c r="M128" s="1"/>
  <c r="M202"/>
  <c r="M23"/>
  <c r="M52"/>
  <c r="N52" s="1"/>
  <c r="M65"/>
  <c r="N65" s="1"/>
  <c r="H106"/>
  <c r="H163"/>
  <c r="H172"/>
  <c r="N76"/>
  <c r="M106"/>
  <c r="N135"/>
  <c r="M136"/>
  <c r="N136" s="1"/>
  <c r="M152"/>
  <c r="N152" s="1"/>
  <c r="H40"/>
  <c r="J26"/>
  <c r="M26" s="1"/>
  <c r="I177"/>
  <c r="M177" s="1"/>
  <c r="I8"/>
  <c r="M8" s="1"/>
  <c r="J144"/>
  <c r="M144" s="1"/>
  <c r="H13"/>
  <c r="N100" l="1"/>
  <c r="O99" s="1"/>
  <c r="N197"/>
  <c r="O193" s="1"/>
  <c r="N44"/>
  <c r="O42" s="1"/>
  <c r="N8"/>
  <c r="O6" s="1"/>
  <c r="M184"/>
  <c r="N177"/>
  <c r="O174" s="1"/>
  <c r="M172"/>
  <c r="N172" s="1"/>
  <c r="O170" s="1"/>
  <c r="N55"/>
  <c r="O51" s="1"/>
  <c r="N26"/>
  <c r="O25" s="1"/>
  <c r="N106"/>
  <c r="O105" s="1"/>
  <c r="N202"/>
  <c r="N191"/>
  <c r="O190" s="1"/>
  <c r="N23"/>
  <c r="O15" s="1"/>
  <c r="N40"/>
  <c r="O39" s="1"/>
  <c r="N154"/>
  <c r="O149" s="1"/>
  <c r="N138"/>
  <c r="O133" s="1"/>
  <c r="N128"/>
  <c r="O124" s="1"/>
  <c r="N117"/>
  <c r="O116" s="1"/>
  <c r="N103"/>
  <c r="O102" s="1"/>
  <c r="N59"/>
  <c r="O57" s="1"/>
  <c r="N49"/>
  <c r="O46" s="1"/>
  <c r="N72"/>
  <c r="O71" s="1"/>
  <c r="N188"/>
  <c r="O186" s="1"/>
  <c r="N144"/>
  <c r="O140" s="1"/>
  <c r="N163"/>
  <c r="O156" s="1"/>
  <c r="N114"/>
  <c r="O111" s="1"/>
  <c r="O199"/>
  <c r="N122"/>
  <c r="O119" s="1"/>
  <c r="N109"/>
  <c r="O108" s="1"/>
  <c r="N84"/>
  <c r="O79" s="1"/>
  <c r="N13"/>
  <c r="O10" s="1"/>
  <c r="N206"/>
  <c r="O204" s="1"/>
  <c r="N168"/>
  <c r="O165" s="1"/>
  <c r="N147"/>
  <c r="O146" s="1"/>
  <c r="N63"/>
  <c r="O61" s="1"/>
  <c r="N69"/>
  <c r="O65" s="1"/>
  <c r="N77"/>
  <c r="O74" s="1"/>
  <c r="N184"/>
  <c r="O179" s="1"/>
  <c r="N91"/>
  <c r="O86" s="1"/>
  <c r="N131"/>
  <c r="O130" s="1"/>
  <c r="N37"/>
  <c r="O33" s="1"/>
  <c r="N97"/>
  <c r="O93" s="1"/>
</calcChain>
</file>

<file path=xl/sharedStrings.xml><?xml version="1.0" encoding="utf-8"?>
<sst xmlns="http://schemas.openxmlformats.org/spreadsheetml/2006/main" count="225" uniqueCount="170">
  <si>
    <t>Não Avaliado</t>
  </si>
  <si>
    <t>Discordo Totalmente</t>
  </si>
  <si>
    <t>Discordo Parcialmente</t>
  </si>
  <si>
    <t>Concordo Parcialmente</t>
  </si>
  <si>
    <t>Unidade</t>
  </si>
  <si>
    <t>Departamento</t>
  </si>
  <si>
    <t xml:space="preserve">Escola de Arquitetura e Urbanismo
</t>
  </si>
  <si>
    <t>Departamento de Arquitetura</t>
  </si>
  <si>
    <t>Departamento De Urbanismo</t>
  </si>
  <si>
    <t>Escola de Enfermagem</t>
  </si>
  <si>
    <t>Enfermagem Médico - Cirúrgica</t>
  </si>
  <si>
    <t xml:space="preserve">Enfermagem Materno-Infantil e Psiquiátrica </t>
  </si>
  <si>
    <t>Escola de Engenharia</t>
  </si>
  <si>
    <t>Engenharia Civil</t>
  </si>
  <si>
    <t>Engenharia Agrícola e Meio Ambiente</t>
  </si>
  <si>
    <t>Engenharia Mecânica</t>
  </si>
  <si>
    <t>Engenharia de Produção</t>
  </si>
  <si>
    <t>Engenharia Química e de Petróleo</t>
  </si>
  <si>
    <t>Desenho Técnico</t>
  </si>
  <si>
    <t>Engenharia de Telecomunicações</t>
  </si>
  <si>
    <t>Engenharia Elétrica</t>
  </si>
  <si>
    <t>Faculdade de Administração e Ciências Contábeis</t>
  </si>
  <si>
    <t>Administração</t>
  </si>
  <si>
    <t>Contabilidade</t>
  </si>
  <si>
    <t>Empreendedorismo e Gestão</t>
  </si>
  <si>
    <t>Faculdade de Economia</t>
  </si>
  <si>
    <t>Economia</t>
  </si>
  <si>
    <t>Faculdade de Educação</t>
  </si>
  <si>
    <t>Fundamentos Pedagógicos</t>
  </si>
  <si>
    <t>Sociedade, Educação e Conhecimento</t>
  </si>
  <si>
    <t>Faculdade de Farmácia</t>
  </si>
  <si>
    <t>Tecnologia Farmacêutica</t>
  </si>
  <si>
    <t>Farmácia e Administração Farmacêutica</t>
  </si>
  <si>
    <t>Bromatologia</t>
  </si>
  <si>
    <t>Faculdade de Nutrição</t>
  </si>
  <si>
    <t>Nutrição Dietética</t>
  </si>
  <si>
    <t>Nutrição Social</t>
  </si>
  <si>
    <t>Faculdade de Odontologia</t>
  </si>
  <si>
    <t>Odontoclínica</t>
  </si>
  <si>
    <t>Odontotécnica</t>
  </si>
  <si>
    <t>Faculdade de Veterinária</t>
  </si>
  <si>
    <t>Saúde Coletiva e Veterinária e Saúde Pública</t>
  </si>
  <si>
    <t>Patologia e Clínica Veterinária</t>
  </si>
  <si>
    <t xml:space="preserve">Tecnologia dos Alimentos </t>
  </si>
  <si>
    <t>Zootecnia</t>
  </si>
  <si>
    <t>Faculdade de Hotelaria e Turismo</t>
  </si>
  <si>
    <t>Turismo</t>
  </si>
  <si>
    <t>Instituto Biomédico</t>
  </si>
  <si>
    <t>Fisiologia e Farmacologia</t>
  </si>
  <si>
    <t>Microbiologia e Parasitologia</t>
  </si>
  <si>
    <t>Morfologia</t>
  </si>
  <si>
    <t>Instituto de Arte e Comunicação Social</t>
  </si>
  <si>
    <t>Cinema e Vídeo</t>
  </si>
  <si>
    <t>Arte</t>
  </si>
  <si>
    <t>Comunicação Social</t>
  </si>
  <si>
    <t>Ciência da Informação</t>
  </si>
  <si>
    <t>Estudos Culturais e Mídia</t>
  </si>
  <si>
    <t>Instituto de Biologia</t>
  </si>
  <si>
    <t>Imunobiologia</t>
  </si>
  <si>
    <t>Neurobiologia</t>
  </si>
  <si>
    <t>Biologia Geral</t>
  </si>
  <si>
    <t>Biologia Marinha</t>
  </si>
  <si>
    <t>Biologia Celular e Molecular</t>
  </si>
  <si>
    <t>Instituto de Ciências Humanas e Filosofia</t>
  </si>
  <si>
    <t>Ciência Política</t>
  </si>
  <si>
    <t xml:space="preserve">Filosofia </t>
  </si>
  <si>
    <t>Antropologia</t>
  </si>
  <si>
    <t>Sociologia e Metodologia em Ciências Sociais</t>
  </si>
  <si>
    <t>Instituto de Computação</t>
  </si>
  <si>
    <t>Ciência da Computação</t>
  </si>
  <si>
    <t>Instituto de Educação Física</t>
  </si>
  <si>
    <t>Educação Física e Desportos</t>
  </si>
  <si>
    <t xml:space="preserve">Instituto de Estudos Comparados em Administração Institucional de Conflitos
</t>
  </si>
  <si>
    <t>Segurança Pública</t>
  </si>
  <si>
    <t>Instituto de Física</t>
  </si>
  <si>
    <t>Física</t>
  </si>
  <si>
    <t>Instituto de Geociências</t>
  </si>
  <si>
    <t>Geografia</t>
  </si>
  <si>
    <t>Análise Geo-Ambiental</t>
  </si>
  <si>
    <t>Geologia e Geofísica</t>
  </si>
  <si>
    <t>Instituto de História</t>
  </si>
  <si>
    <t>História</t>
  </si>
  <si>
    <t>Instituto de Letras</t>
  </si>
  <si>
    <t>Letras Estrangeiras e Modernas</t>
  </si>
  <si>
    <t>Letras Clássicas e Vernáculas</t>
  </si>
  <si>
    <t>Ciência da Linguagem</t>
  </si>
  <si>
    <t>Instituto de Matemática e Estatística</t>
  </si>
  <si>
    <t>Estatística</t>
  </si>
  <si>
    <t>Análise</t>
  </si>
  <si>
    <t>Geometria</t>
  </si>
  <si>
    <t>Matemática Aplicada</t>
  </si>
  <si>
    <t>Psicologia</t>
  </si>
  <si>
    <t>Instituto de Psicologia</t>
  </si>
  <si>
    <t>Instituto de Química</t>
  </si>
  <si>
    <t>Química Analítica</t>
  </si>
  <si>
    <t>Química Inorgânica</t>
  </si>
  <si>
    <t>Química Orgânica</t>
  </si>
  <si>
    <t>Físico-Química</t>
  </si>
  <si>
    <t>Geoquímica</t>
  </si>
  <si>
    <t>Instituto de Saúde Coletiva</t>
  </si>
  <si>
    <t>Epidemiologia e Bioestatística</t>
  </si>
  <si>
    <t>Planejamento em Saúde</t>
  </si>
  <si>
    <t>Psiquiatria e Saúde Mental</t>
  </si>
  <si>
    <t>Saúde em Sociedade</t>
  </si>
  <si>
    <t>Escola de Engenharia de Petrópolis</t>
  </si>
  <si>
    <t xml:space="preserve">Escola de Engenharia Industrial Metalúrgica (Volta Redonda)
</t>
  </si>
  <si>
    <t>Ciências Exatas</t>
  </si>
  <si>
    <t>Engenharia Metalúrgica</t>
  </si>
  <si>
    <t>Engenharia de Agronegócios</t>
  </si>
  <si>
    <t xml:space="preserve">Instituto de Ciências da Sociedade e Desenvolvimento Regional (Campos do Goytacazes)
</t>
  </si>
  <si>
    <t>Ciências Econômicas</t>
  </si>
  <si>
    <t>Serviço Social</t>
  </si>
  <si>
    <t>Fundamentos de Ciências da Sociedade</t>
  </si>
  <si>
    <t>Ciências Sociais</t>
  </si>
  <si>
    <t xml:space="preserve">Instituto de Ciências da Sociedade (Macaé)
</t>
  </si>
  <si>
    <t xml:space="preserve">Direito </t>
  </si>
  <si>
    <t xml:space="preserve">Instituto de Ciência e Tecnologia (Rio das Ostras)
</t>
  </si>
  <si>
    <t>Computação</t>
  </si>
  <si>
    <t>Engenharia</t>
  </si>
  <si>
    <t xml:space="preserve">Instituto de Ciências Exatas (Volta Redonda)
</t>
  </si>
  <si>
    <t xml:space="preserve">Química </t>
  </si>
  <si>
    <t>Matemática</t>
  </si>
  <si>
    <t xml:space="preserve">Instituto de Ciências Humanas e Sociais (Volta Redonda)
</t>
  </si>
  <si>
    <t>Administração e Administração Pública</t>
  </si>
  <si>
    <t>Direito</t>
  </si>
  <si>
    <t>Multidisciplinar</t>
  </si>
  <si>
    <t xml:space="preserve">Instituto de Educação (Angra dos Reis)
</t>
  </si>
  <si>
    <t>Educação</t>
  </si>
  <si>
    <t>Geografia e Políticas Públicas</t>
  </si>
  <si>
    <t>Enfermagem</t>
  </si>
  <si>
    <t>Ciências da Natureza</t>
  </si>
  <si>
    <t>Artes e Estudos Culturais</t>
  </si>
  <si>
    <t>Ciências Básicas</t>
  </si>
  <si>
    <t>Instituto do Noroeste Fluminense de Educação Superior (Santo Antônio de Pádua)</t>
  </si>
  <si>
    <t>Ciências Humanas</t>
  </si>
  <si>
    <t>Concordo Totalmente</t>
  </si>
  <si>
    <t>UNIVERSIDADE FEDERAL FLUMINENSE</t>
  </si>
  <si>
    <t>Ciências Exatas, Biológicas e da Terra</t>
  </si>
  <si>
    <t>Faculdade de Direito</t>
  </si>
  <si>
    <t xml:space="preserve">Direito Privado </t>
  </si>
  <si>
    <t>Direito Público</t>
  </si>
  <si>
    <t>Direito Aplicado</t>
  </si>
  <si>
    <t>Direito Processual</t>
  </si>
  <si>
    <t>Patologia</t>
  </si>
  <si>
    <t>Cirurgia Geral e Especializada</t>
  </si>
  <si>
    <t>Materno-Infantil</t>
  </si>
  <si>
    <t>Medicina Clínica</t>
  </si>
  <si>
    <t>Instituto de Estudos Estratégicos</t>
  </si>
  <si>
    <t>Estudos Estratégicos e Relações Internacionais</t>
  </si>
  <si>
    <t>Escola de Serviço Social</t>
  </si>
  <si>
    <t>Valor Global:</t>
  </si>
  <si>
    <t>Total</t>
  </si>
  <si>
    <t>Comentários</t>
  </si>
  <si>
    <t>Desvio Padrão</t>
  </si>
  <si>
    <t>Instituto de Saúde (Nova Friburgo)</t>
  </si>
  <si>
    <t>Discordo Total. Ponderado</t>
  </si>
  <si>
    <t>Discordo Parc. Ponderado</t>
  </si>
  <si>
    <t>Concordo Parc. Ponderado</t>
  </si>
  <si>
    <t>Concordo Tot. Ponderado</t>
  </si>
  <si>
    <t>Instituto de Humanidades e Saúde (Rio das Ostras)</t>
  </si>
  <si>
    <t>Avaliação das Disciplinas por Unidade  - 2017.2</t>
  </si>
  <si>
    <t>Faculdade de Medicina</t>
  </si>
  <si>
    <t>Positivo</t>
  </si>
  <si>
    <t>Negativo</t>
  </si>
  <si>
    <t>Neutro</t>
  </si>
  <si>
    <t>Formação Específica</t>
  </si>
  <si>
    <t>Fundamentos da Enfermagem e Administração</t>
  </si>
  <si>
    <t xml:space="preserve"> Fonoaudiologia</t>
  </si>
  <si>
    <t>Média*</t>
  </si>
  <si>
    <t>* A média foi calculada, atribuindo os seguintes pesos às respostas: 1 = discordo totalmente; 2 = discordo parcialmente; 3 = concordo parcialmente; 4 = concordo totalmente. O valor máximo da média é igual a 4.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</si>
</sst>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6" fillId="5" borderId="1" xfId="0" applyFont="1" applyFill="1" applyBorder="1" applyAlignment="1">
      <alignment wrapText="1"/>
    </xf>
    <xf numFmtId="0" fontId="8" fillId="4" borderId="0" xfId="0" applyFont="1" applyFill="1"/>
    <xf numFmtId="0" fontId="8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3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Fill="1" applyBorder="1"/>
    <xf numFmtId="164" fontId="7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2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2" fontId="9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19" fillId="0" borderId="1" xfId="0" applyFont="1" applyBorder="1" applyAlignment="1">
      <alignment horizontal="center" vertical="center"/>
    </xf>
    <xf numFmtId="0" fontId="1" fillId="0" borderId="0" xfId="0" applyFont="1"/>
    <xf numFmtId="0" fontId="18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64" fontId="9" fillId="7" borderId="1" xfId="0" applyNumberFormat="1" applyFont="1" applyFill="1" applyBorder="1" applyAlignment="1">
      <alignment horizontal="center" vertical="center" wrapText="1"/>
    </xf>
    <xf numFmtId="164" fontId="20" fillId="5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9" fillId="5" borderId="5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4" fontId="9" fillId="5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3">
    <cellStyle name="Hyperlink" xfId="1" builtinId="8" hidden="1"/>
    <cellStyle name="Hyperlink seguido" xfId="2" builtinId="9" hidden="1"/>
    <cellStyle name="Normal" xfId="0" builtinId="0"/>
  </cellStyles>
  <dxfs count="0"/>
  <tableStyles count="0" defaultTableStyle="TableStyleMedium9" defaultPivotStyle="PivotStyleLight16"/>
  <colors>
    <mruColors>
      <color rgb="FFFFFFCC"/>
      <color rgb="FF80A1EC"/>
      <color rgb="FFFFCC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530599</xdr:colOff>
      <xdr:row>0</xdr:row>
      <xdr:rowOff>50427</xdr:rowOff>
    </xdr:from>
    <xdr:to>
      <xdr:col>4</xdr:col>
      <xdr:colOff>475909</xdr:colOff>
      <xdr:row>1</xdr:row>
      <xdr:rowOff>136151</xdr:rowOff>
    </xdr:to>
    <xdr:pic>
      <xdr:nvPicPr>
        <xdr:cNvPr id="2" name="Imagem 1" descr="uff-rj-universidade-federal-fluminens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2158" y="50427"/>
          <a:ext cx="680415" cy="321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M211"/>
  <sheetViews>
    <sheetView tabSelected="1" zoomScale="85" zoomScaleNormal="85" workbookViewId="0">
      <pane xSplit="2" ySplit="5" topLeftCell="C198" activePane="bottomRight" state="frozen"/>
      <selection pane="topRight" activeCell="C1" sqref="C1"/>
      <selection pane="bottomLeft" activeCell="A6" sqref="A6"/>
      <selection pane="bottomRight" activeCell="G211" sqref="G211"/>
    </sheetView>
  </sheetViews>
  <sheetFormatPr defaultColWidth="8.85546875" defaultRowHeight="15"/>
  <cols>
    <col min="1" max="1" width="21.5703125" style="2" customWidth="1"/>
    <col min="2" max="2" width="32.85546875" style="5" customWidth="1"/>
    <col min="3" max="3" width="11.42578125" style="1" customWidth="1"/>
    <col min="4" max="4" width="12.42578125" style="12" customWidth="1"/>
    <col min="5" max="5" width="11.7109375" style="12" customWidth="1"/>
    <col min="6" max="6" width="12.28515625" style="12" customWidth="1"/>
    <col min="7" max="7" width="11.85546875" style="12" customWidth="1"/>
    <col min="8" max="8" width="11.85546875" style="20" customWidth="1"/>
    <col min="9" max="9" width="12.5703125" style="12" customWidth="1"/>
    <col min="10" max="10" width="10" style="12" customWidth="1"/>
    <col min="11" max="11" width="10.7109375" style="12" customWidth="1"/>
    <col min="12" max="12" width="11.42578125" style="12" customWidth="1"/>
    <col min="13" max="13" width="8.7109375" style="20" customWidth="1"/>
    <col min="14" max="14" width="9.140625" style="23" customWidth="1"/>
    <col min="15" max="15" width="6.85546875" style="58" customWidth="1"/>
    <col min="16" max="16" width="8.7109375" style="1" customWidth="1"/>
    <col min="17" max="17" width="8.28515625" style="1" customWidth="1"/>
    <col min="18" max="18" width="8.42578125" style="1" customWidth="1"/>
    <col min="19" max="19" width="5.42578125" customWidth="1"/>
    <col min="20" max="20" width="7.28515625" style="30" customWidth="1"/>
    <col min="21" max="21" width="5.42578125" customWidth="1"/>
    <col min="22" max="22" width="5" customWidth="1"/>
  </cols>
  <sheetData>
    <row r="1" spans="1:871" ht="18.75" customHeight="1">
      <c r="A1" s="77" t="s">
        <v>136</v>
      </c>
      <c r="B1" s="77"/>
      <c r="C1" s="77"/>
      <c r="D1" s="77"/>
      <c r="E1" s="77"/>
      <c r="F1" s="77"/>
      <c r="G1" s="77"/>
      <c r="H1" s="77"/>
      <c r="I1" s="78"/>
      <c r="J1" s="78"/>
      <c r="K1" s="78"/>
      <c r="L1" s="78"/>
      <c r="M1" s="77"/>
      <c r="N1" s="77"/>
      <c r="O1" s="77"/>
      <c r="P1" s="77"/>
      <c r="Q1" s="77"/>
      <c r="R1" s="77"/>
      <c r="T1" s="27"/>
    </row>
    <row r="2" spans="1:871" ht="15" customHeight="1">
      <c r="A2" s="77"/>
      <c r="B2" s="77"/>
      <c r="C2" s="77"/>
      <c r="D2" s="77"/>
      <c r="E2" s="77"/>
      <c r="F2" s="77"/>
      <c r="G2" s="77"/>
      <c r="H2" s="77"/>
      <c r="I2" s="78"/>
      <c r="J2" s="78"/>
      <c r="K2" s="78"/>
      <c r="L2" s="78"/>
      <c r="M2" s="77"/>
      <c r="N2" s="77"/>
      <c r="O2" s="77"/>
      <c r="P2" s="77"/>
      <c r="Q2" s="77"/>
      <c r="R2" s="77"/>
      <c r="T2" s="27"/>
    </row>
    <row r="3" spans="1:871" ht="21.75" customHeight="1">
      <c r="A3" s="77" t="s">
        <v>160</v>
      </c>
      <c r="B3" s="77"/>
      <c r="C3" s="77"/>
      <c r="D3" s="77"/>
      <c r="E3" s="77"/>
      <c r="F3" s="77"/>
      <c r="G3" s="77"/>
      <c r="H3" s="77"/>
      <c r="I3" s="78"/>
      <c r="J3" s="78"/>
      <c r="K3" s="78"/>
      <c r="L3" s="78"/>
      <c r="M3" s="77"/>
      <c r="N3" s="77"/>
      <c r="O3" s="77"/>
      <c r="P3" s="77"/>
      <c r="Q3" s="77"/>
      <c r="R3" s="77"/>
      <c r="T3" s="27"/>
    </row>
    <row r="4" spans="1:871" s="8" customFormat="1" ht="36.75" customHeight="1">
      <c r="A4" s="35" t="s">
        <v>4</v>
      </c>
      <c r="B4" s="36" t="s">
        <v>5</v>
      </c>
      <c r="C4" s="36" t="s">
        <v>0</v>
      </c>
      <c r="D4" s="45" t="s">
        <v>1</v>
      </c>
      <c r="E4" s="45" t="s">
        <v>2</v>
      </c>
      <c r="F4" s="45" t="s">
        <v>3</v>
      </c>
      <c r="G4" s="45" t="s">
        <v>135</v>
      </c>
      <c r="H4" s="36" t="s">
        <v>151</v>
      </c>
      <c r="I4" s="45" t="s">
        <v>155</v>
      </c>
      <c r="J4" s="45" t="s">
        <v>156</v>
      </c>
      <c r="K4" s="45" t="s">
        <v>157</v>
      </c>
      <c r="L4" s="45" t="s">
        <v>158</v>
      </c>
      <c r="M4" s="45" t="s">
        <v>151</v>
      </c>
      <c r="N4" s="37" t="s">
        <v>168</v>
      </c>
      <c r="O4" s="57" t="s">
        <v>153</v>
      </c>
      <c r="P4" s="79" t="s">
        <v>152</v>
      </c>
      <c r="Q4" s="79"/>
      <c r="R4" s="79"/>
      <c r="S4" s="9"/>
      <c r="T4" s="28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</row>
    <row r="5" spans="1:871" ht="18" customHeight="1">
      <c r="A5" s="80" t="s">
        <v>150</v>
      </c>
      <c r="B5" s="81"/>
      <c r="C5" s="18">
        <v>56636</v>
      </c>
      <c r="D5" s="18">
        <v>31360</v>
      </c>
      <c r="E5" s="18">
        <v>38754</v>
      </c>
      <c r="F5" s="18">
        <v>93268</v>
      </c>
      <c r="G5" s="18">
        <v>392846</v>
      </c>
      <c r="H5" s="18">
        <f>SUM(D5:G5)</f>
        <v>556228</v>
      </c>
      <c r="I5" s="60">
        <f>D5*1</f>
        <v>31360</v>
      </c>
      <c r="J5" s="60">
        <f>E5*2</f>
        <v>77508</v>
      </c>
      <c r="K5" s="60">
        <f>F5*3</f>
        <v>279804</v>
      </c>
      <c r="L5" s="60">
        <f>G5*4</f>
        <v>1571384</v>
      </c>
      <c r="M5" s="60">
        <f>SUM(I5:L5)</f>
        <v>1960056</v>
      </c>
      <c r="N5" s="61">
        <f>M5/H5</f>
        <v>3.5238355494509448</v>
      </c>
      <c r="O5" s="62">
        <f>SQRT((((1-N5)^2)*D5+((2-N5)^2)*E5+((3-N5)^2)*F5+((4-N5)^2)*G5)/H5)</f>
        <v>0.85267587637363229</v>
      </c>
      <c r="P5" s="63" t="s">
        <v>162</v>
      </c>
      <c r="Q5" s="63" t="s">
        <v>163</v>
      </c>
      <c r="R5" s="63" t="s">
        <v>164</v>
      </c>
      <c r="T5" s="29"/>
    </row>
    <row r="6" spans="1:871" ht="22.5" customHeight="1">
      <c r="A6" s="65" t="s">
        <v>6</v>
      </c>
      <c r="B6" s="3" t="s">
        <v>7</v>
      </c>
      <c r="C6" s="10">
        <v>271</v>
      </c>
      <c r="D6" s="11">
        <v>411</v>
      </c>
      <c r="E6" s="11">
        <v>315</v>
      </c>
      <c r="F6" s="11">
        <v>676</v>
      </c>
      <c r="G6" s="11">
        <v>1747</v>
      </c>
      <c r="H6" s="16">
        <f>SUM(D6:G6)</f>
        <v>3149</v>
      </c>
      <c r="I6" s="51">
        <f>D6*1</f>
        <v>411</v>
      </c>
      <c r="J6" s="51">
        <f>E6*2</f>
        <v>630</v>
      </c>
      <c r="K6" s="51">
        <f>F6*3</f>
        <v>2028</v>
      </c>
      <c r="L6" s="51">
        <f>G6*4</f>
        <v>6988</v>
      </c>
      <c r="M6" s="43">
        <f>SUM(I6:L6)</f>
        <v>10057</v>
      </c>
      <c r="N6" s="22">
        <f>M6/H6</f>
        <v>3.193712289615751</v>
      </c>
      <c r="O6" s="66">
        <f>SQRT((((1-N8)^2)*D8+((2-N8)^2)*E8+((3-N8)^2)*F8+((4-N8)^2)*G8)/H8)</f>
        <v>1.0018764726289169</v>
      </c>
      <c r="P6" s="10">
        <v>15</v>
      </c>
      <c r="Q6" s="10">
        <v>38</v>
      </c>
      <c r="R6" s="10">
        <v>1</v>
      </c>
    </row>
    <row r="7" spans="1:871" ht="23.25" customHeight="1">
      <c r="A7" s="65"/>
      <c r="B7" s="3" t="s">
        <v>8</v>
      </c>
      <c r="C7" s="10">
        <v>276</v>
      </c>
      <c r="D7" s="11">
        <v>83</v>
      </c>
      <c r="E7" s="11">
        <v>202</v>
      </c>
      <c r="F7" s="11">
        <v>382</v>
      </c>
      <c r="G7" s="11">
        <v>1181</v>
      </c>
      <c r="H7" s="16">
        <f>SUM(D7:G7)</f>
        <v>1848</v>
      </c>
      <c r="I7" s="51">
        <f t="shared" ref="I7:I8" si="0">D7*1</f>
        <v>83</v>
      </c>
      <c r="J7" s="51">
        <f t="shared" ref="J7:J8" si="1">E7*2</f>
        <v>404</v>
      </c>
      <c r="K7" s="51">
        <f t="shared" ref="K7:K8" si="2">F7*3</f>
        <v>1146</v>
      </c>
      <c r="L7" s="51">
        <f t="shared" ref="L7:L8" si="3">G7*4</f>
        <v>4724</v>
      </c>
      <c r="M7" s="43">
        <f>SUM(I7:L7)</f>
        <v>6357</v>
      </c>
      <c r="N7" s="22">
        <f t="shared" ref="N7:N13" si="4">M7/H7</f>
        <v>3.4399350649350651</v>
      </c>
      <c r="O7" s="67"/>
      <c r="P7" s="10">
        <v>14</v>
      </c>
      <c r="Q7" s="10">
        <v>11</v>
      </c>
      <c r="R7" s="10">
        <v>2</v>
      </c>
    </row>
    <row r="8" spans="1:871" s="6" customFormat="1" ht="15.75" customHeight="1">
      <c r="A8" s="65"/>
      <c r="B8" s="13" t="s">
        <v>151</v>
      </c>
      <c r="C8" s="14">
        <f>SUM(C6:C7)</f>
        <v>547</v>
      </c>
      <c r="D8" s="14">
        <f>SUM(D6:D7)</f>
        <v>494</v>
      </c>
      <c r="E8" s="14">
        <f>SUM(E6:E7)</f>
        <v>517</v>
      </c>
      <c r="F8" s="14">
        <f>SUM(F6:F7)</f>
        <v>1058</v>
      </c>
      <c r="G8" s="14">
        <f>SUM(G6:G7)</f>
        <v>2928</v>
      </c>
      <c r="H8" s="14">
        <f>SUM(D8:G8)</f>
        <v>4997</v>
      </c>
      <c r="I8" s="52">
        <f t="shared" si="0"/>
        <v>494</v>
      </c>
      <c r="J8" s="52">
        <f t="shared" si="1"/>
        <v>1034</v>
      </c>
      <c r="K8" s="52">
        <f t="shared" si="2"/>
        <v>3174</v>
      </c>
      <c r="L8" s="52">
        <f t="shared" si="3"/>
        <v>11712</v>
      </c>
      <c r="M8" s="15">
        <f>SUM(I8:L8)</f>
        <v>16414</v>
      </c>
      <c r="N8" s="21">
        <f t="shared" si="4"/>
        <v>3.2847708625175107</v>
      </c>
      <c r="O8" s="68"/>
      <c r="P8" s="15">
        <f>SUM(P6:P7)</f>
        <v>29</v>
      </c>
      <c r="Q8" s="15">
        <f>SUM(Q6:Q7)</f>
        <v>49</v>
      </c>
      <c r="R8" s="15">
        <f>SUM(R6:R7)</f>
        <v>3</v>
      </c>
      <c r="T8" s="34"/>
    </row>
    <row r="9" spans="1:871" ht="14.25" customHeight="1">
      <c r="A9" s="69"/>
      <c r="B9" s="69"/>
      <c r="C9" s="69"/>
      <c r="D9" s="69"/>
      <c r="E9" s="69"/>
      <c r="F9" s="69"/>
      <c r="G9" s="69"/>
      <c r="H9" s="69"/>
      <c r="I9" s="70"/>
      <c r="J9" s="70"/>
      <c r="K9" s="70"/>
      <c r="L9" s="70"/>
      <c r="M9" s="69"/>
      <c r="N9" s="69"/>
      <c r="O9" s="69"/>
      <c r="P9" s="69"/>
      <c r="Q9" s="69"/>
      <c r="R9" s="69"/>
      <c r="T9" s="27"/>
    </row>
    <row r="10" spans="1:871" ht="25.5" customHeight="1">
      <c r="A10" s="72" t="s">
        <v>9</v>
      </c>
      <c r="B10" s="3" t="s">
        <v>166</v>
      </c>
      <c r="C10" s="50">
        <v>359</v>
      </c>
      <c r="D10" s="50">
        <v>132</v>
      </c>
      <c r="E10" s="50">
        <v>151</v>
      </c>
      <c r="F10" s="50">
        <v>340</v>
      </c>
      <c r="G10" s="50">
        <v>1154</v>
      </c>
      <c r="H10" s="56">
        <f>SUM(D10:G10)</f>
        <v>1777</v>
      </c>
      <c r="I10" s="51">
        <f>D10*1</f>
        <v>132</v>
      </c>
      <c r="J10" s="51">
        <f>E10*2</f>
        <v>302</v>
      </c>
      <c r="K10" s="51">
        <f>F10*3</f>
        <v>1020</v>
      </c>
      <c r="L10" s="51">
        <f>G10*4</f>
        <v>4616</v>
      </c>
      <c r="M10" s="43">
        <f>SUM(I10:L10)</f>
        <v>6070</v>
      </c>
      <c r="N10" s="22">
        <f t="shared" si="4"/>
        <v>3.4158694428812604</v>
      </c>
      <c r="O10" s="71">
        <f>SQRT((((1-N13)^2)*D13+((2-N13)^2)*E13+((3-N13)^2)*F13+((4-N13)^2)*G13)/H13)</f>
        <v>0.94239531708602675</v>
      </c>
      <c r="P10" s="11">
        <v>0</v>
      </c>
      <c r="Q10" s="11">
        <v>13</v>
      </c>
      <c r="R10" s="10">
        <v>2</v>
      </c>
      <c r="T10" s="31"/>
      <c r="W10" s="33"/>
    </row>
    <row r="11" spans="1:871" ht="24" customHeight="1">
      <c r="A11" s="72"/>
      <c r="B11" s="46" t="s">
        <v>10</v>
      </c>
      <c r="C11" s="10">
        <v>312</v>
      </c>
      <c r="D11" s="11">
        <v>184</v>
      </c>
      <c r="E11" s="11">
        <v>164</v>
      </c>
      <c r="F11" s="11">
        <v>438</v>
      </c>
      <c r="G11" s="11">
        <v>1146</v>
      </c>
      <c r="H11" s="47">
        <f>SUM(D11:G11)</f>
        <v>1932</v>
      </c>
      <c r="I11" s="51">
        <f>D11*1</f>
        <v>184</v>
      </c>
      <c r="J11" s="51">
        <f>E11*2</f>
        <v>328</v>
      </c>
      <c r="K11" s="51">
        <f>F11*3</f>
        <v>1314</v>
      </c>
      <c r="L11" s="51">
        <f>G11*4</f>
        <v>4584</v>
      </c>
      <c r="M11" s="43">
        <f>SUM(I11:L11)</f>
        <v>6410</v>
      </c>
      <c r="N11" s="22">
        <f t="shared" si="4"/>
        <v>3.3178053830227743</v>
      </c>
      <c r="O11" s="71"/>
      <c r="P11" s="10">
        <v>5</v>
      </c>
      <c r="Q11" s="10">
        <v>15</v>
      </c>
      <c r="R11" s="10">
        <v>0</v>
      </c>
      <c r="T11" s="31"/>
    </row>
    <row r="12" spans="1:871" ht="30.75" customHeight="1">
      <c r="A12" s="72"/>
      <c r="B12" s="46" t="s">
        <v>11</v>
      </c>
      <c r="C12" s="10">
        <v>113</v>
      </c>
      <c r="D12" s="11">
        <v>144</v>
      </c>
      <c r="E12" s="11">
        <v>107</v>
      </c>
      <c r="F12" s="11">
        <v>357</v>
      </c>
      <c r="G12" s="11">
        <v>1235</v>
      </c>
      <c r="H12" s="47">
        <f>SUM(D12:G12)</f>
        <v>1843</v>
      </c>
      <c r="I12" s="51">
        <f t="shared" ref="I12:I13" si="5">D12*1</f>
        <v>144</v>
      </c>
      <c r="J12" s="51">
        <f t="shared" ref="J12:J13" si="6">E12*2</f>
        <v>214</v>
      </c>
      <c r="K12" s="51">
        <f t="shared" ref="K12:K13" si="7">F12*3</f>
        <v>1071</v>
      </c>
      <c r="L12" s="51">
        <f t="shared" ref="L12:L13" si="8">G12*4</f>
        <v>4940</v>
      </c>
      <c r="M12" s="43">
        <f>SUM(I12:L12)</f>
        <v>6369</v>
      </c>
      <c r="N12" s="22">
        <f t="shared" si="4"/>
        <v>3.4557786218122626</v>
      </c>
      <c r="O12" s="71"/>
      <c r="P12" s="10">
        <v>4</v>
      </c>
      <c r="Q12" s="10">
        <v>6</v>
      </c>
      <c r="R12" s="10">
        <v>0</v>
      </c>
      <c r="T12" s="31"/>
    </row>
    <row r="13" spans="1:871" ht="17.25" customHeight="1">
      <c r="A13" s="72"/>
      <c r="B13" s="13" t="s">
        <v>151</v>
      </c>
      <c r="C13" s="48">
        <f>SUM(C10:C12)</f>
        <v>784</v>
      </c>
      <c r="D13" s="48">
        <f>SUM(D10:D12)</f>
        <v>460</v>
      </c>
      <c r="E13" s="48">
        <f>SUM(E10:E12)</f>
        <v>422</v>
      </c>
      <c r="F13" s="48">
        <f>SUM(F10:F12)</f>
        <v>1135</v>
      </c>
      <c r="G13" s="48">
        <f>SUM(G10:G12)</f>
        <v>3535</v>
      </c>
      <c r="H13" s="55">
        <f>SUM(D13:G13)</f>
        <v>5552</v>
      </c>
      <c r="I13" s="52">
        <f t="shared" si="5"/>
        <v>460</v>
      </c>
      <c r="J13" s="52">
        <f t="shared" si="6"/>
        <v>844</v>
      </c>
      <c r="K13" s="52">
        <f t="shared" si="7"/>
        <v>3405</v>
      </c>
      <c r="L13" s="52">
        <f t="shared" si="8"/>
        <v>14140</v>
      </c>
      <c r="M13" s="15">
        <f>SUM(I13:L13)</f>
        <v>18849</v>
      </c>
      <c r="N13" s="21">
        <f t="shared" si="4"/>
        <v>3.3949927953890491</v>
      </c>
      <c r="O13" s="71"/>
      <c r="P13" s="15">
        <f>SUM(P10:P12)</f>
        <v>9</v>
      </c>
      <c r="Q13" s="15">
        <f>SUM(Q10:Q12)</f>
        <v>34</v>
      </c>
      <c r="R13" s="15">
        <f>SUM(R10:R12)</f>
        <v>2</v>
      </c>
      <c r="T13" s="31"/>
    </row>
    <row r="14" spans="1:871" ht="13.5" customHeight="1">
      <c r="A14" s="69"/>
      <c r="B14" s="69"/>
      <c r="C14" s="69"/>
      <c r="D14" s="69"/>
      <c r="E14" s="69"/>
      <c r="F14" s="69"/>
      <c r="G14" s="69"/>
      <c r="H14" s="69"/>
      <c r="I14" s="70"/>
      <c r="J14" s="70"/>
      <c r="K14" s="70"/>
      <c r="L14" s="70"/>
      <c r="M14" s="69"/>
      <c r="N14" s="69"/>
      <c r="O14" s="69"/>
      <c r="P14" s="69"/>
      <c r="Q14" s="69"/>
      <c r="R14" s="69"/>
      <c r="T14" s="27"/>
    </row>
    <row r="15" spans="1:871" ht="15" customHeight="1">
      <c r="A15" s="72" t="s">
        <v>12</v>
      </c>
      <c r="B15" s="4" t="s">
        <v>13</v>
      </c>
      <c r="C15" s="10">
        <v>1226</v>
      </c>
      <c r="D15" s="11">
        <v>785</v>
      </c>
      <c r="E15" s="11">
        <v>912</v>
      </c>
      <c r="F15" s="11">
        <v>2032</v>
      </c>
      <c r="G15" s="11">
        <v>6289</v>
      </c>
      <c r="H15" s="16">
        <f>SUM(C15:G15)</f>
        <v>11244</v>
      </c>
      <c r="I15" s="51">
        <f>D15*1</f>
        <v>785</v>
      </c>
      <c r="J15" s="51">
        <f>E15*2</f>
        <v>1824</v>
      </c>
      <c r="K15" s="51">
        <f>F15*3</f>
        <v>6096</v>
      </c>
      <c r="L15" s="51">
        <f>G15*4</f>
        <v>25156</v>
      </c>
      <c r="M15" s="43">
        <f t="shared" ref="M15:M23" si="9">SUM(I15:L15)</f>
        <v>33861</v>
      </c>
      <c r="N15" s="22">
        <f>M15/H15</f>
        <v>3.0114727854855925</v>
      </c>
      <c r="O15" s="71">
        <f>SQRT((((1-N23)^2)*D23+((2-N23)^2)*E23+((3-N23)^2)*F23+((4-N23)^2)*G23)/H23)</f>
        <v>0.91101779113972881</v>
      </c>
      <c r="P15" s="10">
        <v>47</v>
      </c>
      <c r="Q15" s="10">
        <v>69</v>
      </c>
      <c r="R15" s="10">
        <v>0</v>
      </c>
    </row>
    <row r="16" spans="1:871" ht="15" customHeight="1">
      <c r="A16" s="72"/>
      <c r="B16" s="39" t="s">
        <v>14</v>
      </c>
      <c r="C16" s="10">
        <v>674</v>
      </c>
      <c r="D16" s="11">
        <v>524</v>
      </c>
      <c r="E16" s="11">
        <v>650</v>
      </c>
      <c r="F16" s="11">
        <v>1548</v>
      </c>
      <c r="G16" s="11">
        <v>5760</v>
      </c>
      <c r="H16" s="16">
        <f t="shared" ref="H16:H22" si="10">SUM(C16:G16)</f>
        <v>9156</v>
      </c>
      <c r="I16" s="51">
        <f t="shared" ref="I16:I23" si="11">D16*1</f>
        <v>524</v>
      </c>
      <c r="J16" s="51">
        <f t="shared" ref="J16:J23" si="12">E16*2</f>
        <v>1300</v>
      </c>
      <c r="K16" s="51">
        <f t="shared" ref="K16:K23" si="13">F16*3</f>
        <v>4644</v>
      </c>
      <c r="L16" s="51">
        <f t="shared" ref="L16:L23" si="14">G16*4</f>
        <v>23040</v>
      </c>
      <c r="M16" s="43">
        <f t="shared" si="9"/>
        <v>29508</v>
      </c>
      <c r="N16" s="22">
        <f t="shared" ref="N16:N26" si="15">M16/H16</f>
        <v>3.2228047182175623</v>
      </c>
      <c r="O16" s="71"/>
      <c r="P16" s="10">
        <v>39</v>
      </c>
      <c r="Q16" s="10">
        <v>65</v>
      </c>
      <c r="R16" s="10">
        <v>1</v>
      </c>
    </row>
    <row r="17" spans="1:20" ht="15" customHeight="1">
      <c r="A17" s="72"/>
      <c r="B17" s="4" t="s">
        <v>15</v>
      </c>
      <c r="C17" s="10">
        <v>213</v>
      </c>
      <c r="D17" s="11">
        <v>462</v>
      </c>
      <c r="E17" s="11">
        <v>552</v>
      </c>
      <c r="F17" s="11">
        <v>1111</v>
      </c>
      <c r="G17" s="11">
        <v>3002</v>
      </c>
      <c r="H17" s="16">
        <f t="shared" si="10"/>
        <v>5340</v>
      </c>
      <c r="I17" s="51">
        <f t="shared" si="11"/>
        <v>462</v>
      </c>
      <c r="J17" s="51">
        <f t="shared" si="12"/>
        <v>1104</v>
      </c>
      <c r="K17" s="51">
        <f t="shared" si="13"/>
        <v>3333</v>
      </c>
      <c r="L17" s="51">
        <f t="shared" si="14"/>
        <v>12008</v>
      </c>
      <c r="M17" s="43">
        <f t="shared" si="9"/>
        <v>16907</v>
      </c>
      <c r="N17" s="22">
        <f t="shared" si="15"/>
        <v>3.1661048689138576</v>
      </c>
      <c r="O17" s="71"/>
      <c r="P17" s="10">
        <v>18</v>
      </c>
      <c r="Q17" s="10">
        <v>41</v>
      </c>
      <c r="R17" s="10">
        <v>0</v>
      </c>
    </row>
    <row r="18" spans="1:20" ht="15" customHeight="1">
      <c r="A18" s="72"/>
      <c r="B18" s="4" t="s">
        <v>16</v>
      </c>
      <c r="C18" s="10">
        <v>1101</v>
      </c>
      <c r="D18" s="11">
        <v>402</v>
      </c>
      <c r="E18" s="11">
        <v>634</v>
      </c>
      <c r="F18" s="11">
        <v>1420</v>
      </c>
      <c r="G18" s="11">
        <v>5359</v>
      </c>
      <c r="H18" s="16">
        <f t="shared" si="10"/>
        <v>8916</v>
      </c>
      <c r="I18" s="51">
        <f t="shared" si="11"/>
        <v>402</v>
      </c>
      <c r="J18" s="51">
        <f t="shared" si="12"/>
        <v>1268</v>
      </c>
      <c r="K18" s="51">
        <f t="shared" si="13"/>
        <v>4260</v>
      </c>
      <c r="L18" s="51">
        <f t="shared" si="14"/>
        <v>21436</v>
      </c>
      <c r="M18" s="43">
        <f t="shared" si="9"/>
        <v>27366</v>
      </c>
      <c r="N18" s="22">
        <f t="shared" si="15"/>
        <v>3.0693135935397038</v>
      </c>
      <c r="O18" s="71"/>
      <c r="P18" s="10">
        <v>31</v>
      </c>
      <c r="Q18" s="10">
        <v>77</v>
      </c>
      <c r="R18" s="10">
        <v>0</v>
      </c>
    </row>
    <row r="19" spans="1:20" ht="15" customHeight="1">
      <c r="A19" s="72"/>
      <c r="B19" s="4" t="s">
        <v>17</v>
      </c>
      <c r="C19" s="10">
        <v>589</v>
      </c>
      <c r="D19" s="11">
        <v>352</v>
      </c>
      <c r="E19" s="11">
        <v>538</v>
      </c>
      <c r="F19" s="11">
        <v>1358</v>
      </c>
      <c r="G19" s="11">
        <v>5155</v>
      </c>
      <c r="H19" s="16">
        <f t="shared" si="10"/>
        <v>7992</v>
      </c>
      <c r="I19" s="51">
        <f t="shared" si="11"/>
        <v>352</v>
      </c>
      <c r="J19" s="51">
        <f t="shared" si="12"/>
        <v>1076</v>
      </c>
      <c r="K19" s="51">
        <f t="shared" si="13"/>
        <v>4074</v>
      </c>
      <c r="L19" s="51">
        <f t="shared" si="14"/>
        <v>20620</v>
      </c>
      <c r="M19" s="43">
        <f t="shared" si="9"/>
        <v>26122</v>
      </c>
      <c r="N19" s="22">
        <f t="shared" si="15"/>
        <v>3.2685185185185186</v>
      </c>
      <c r="O19" s="71"/>
      <c r="P19" s="10">
        <v>18</v>
      </c>
      <c r="Q19" s="10">
        <v>50</v>
      </c>
      <c r="R19" s="10">
        <v>1</v>
      </c>
    </row>
    <row r="20" spans="1:20" ht="15" customHeight="1">
      <c r="A20" s="72"/>
      <c r="B20" s="4" t="s">
        <v>18</v>
      </c>
      <c r="C20" s="10">
        <v>285</v>
      </c>
      <c r="D20" s="11">
        <v>378</v>
      </c>
      <c r="E20" s="11">
        <v>557</v>
      </c>
      <c r="F20" s="11">
        <v>1295</v>
      </c>
      <c r="G20" s="11">
        <v>4181</v>
      </c>
      <c r="H20" s="16">
        <f t="shared" si="10"/>
        <v>6696</v>
      </c>
      <c r="I20" s="51">
        <f t="shared" si="11"/>
        <v>378</v>
      </c>
      <c r="J20" s="51">
        <f t="shared" si="12"/>
        <v>1114</v>
      </c>
      <c r="K20" s="51">
        <f t="shared" si="13"/>
        <v>3885</v>
      </c>
      <c r="L20" s="51">
        <f t="shared" si="14"/>
        <v>16724</v>
      </c>
      <c r="M20" s="43">
        <f t="shared" si="9"/>
        <v>22101</v>
      </c>
      <c r="N20" s="22">
        <f t="shared" si="15"/>
        <v>3.3006272401433692</v>
      </c>
      <c r="O20" s="71"/>
      <c r="P20" s="10">
        <v>24</v>
      </c>
      <c r="Q20" s="10">
        <v>33</v>
      </c>
      <c r="R20" s="10">
        <v>0</v>
      </c>
    </row>
    <row r="21" spans="1:20" ht="15" customHeight="1">
      <c r="A21" s="72"/>
      <c r="B21" s="4" t="s">
        <v>19</v>
      </c>
      <c r="C21" s="10">
        <v>244</v>
      </c>
      <c r="D21" s="11">
        <v>431</v>
      </c>
      <c r="E21" s="11">
        <v>395</v>
      </c>
      <c r="F21" s="11">
        <v>837</v>
      </c>
      <c r="G21" s="11">
        <v>2689</v>
      </c>
      <c r="H21" s="16">
        <f t="shared" si="10"/>
        <v>4596</v>
      </c>
      <c r="I21" s="51">
        <f t="shared" si="11"/>
        <v>431</v>
      </c>
      <c r="J21" s="51">
        <f t="shared" si="12"/>
        <v>790</v>
      </c>
      <c r="K21" s="51">
        <f t="shared" si="13"/>
        <v>2511</v>
      </c>
      <c r="L21" s="51">
        <f t="shared" si="14"/>
        <v>10756</v>
      </c>
      <c r="M21" s="43">
        <f t="shared" si="9"/>
        <v>14488</v>
      </c>
      <c r="N21" s="22">
        <f t="shared" si="15"/>
        <v>3.1523063533507396</v>
      </c>
      <c r="O21" s="71"/>
      <c r="P21" s="10">
        <v>16</v>
      </c>
      <c r="Q21" s="10">
        <v>30</v>
      </c>
      <c r="R21" s="10">
        <v>0</v>
      </c>
    </row>
    <row r="22" spans="1:20" ht="15" customHeight="1">
      <c r="A22" s="72"/>
      <c r="B22" s="4" t="s">
        <v>20</v>
      </c>
      <c r="C22" s="10">
        <v>249</v>
      </c>
      <c r="D22" s="11">
        <v>502</v>
      </c>
      <c r="E22" s="11">
        <v>548</v>
      </c>
      <c r="F22" s="11">
        <v>1261</v>
      </c>
      <c r="G22" s="11">
        <v>3704</v>
      </c>
      <c r="H22" s="16">
        <f t="shared" si="10"/>
        <v>6264</v>
      </c>
      <c r="I22" s="51">
        <f t="shared" si="11"/>
        <v>502</v>
      </c>
      <c r="J22" s="51">
        <f t="shared" si="12"/>
        <v>1096</v>
      </c>
      <c r="K22" s="51">
        <f t="shared" si="13"/>
        <v>3783</v>
      </c>
      <c r="L22" s="51">
        <f t="shared" si="14"/>
        <v>14816</v>
      </c>
      <c r="M22" s="43">
        <f t="shared" si="9"/>
        <v>20197</v>
      </c>
      <c r="N22" s="22">
        <f t="shared" si="15"/>
        <v>3.2242975734355044</v>
      </c>
      <c r="O22" s="71"/>
      <c r="P22" s="10">
        <v>30</v>
      </c>
      <c r="Q22" s="10">
        <v>73</v>
      </c>
      <c r="R22" s="10">
        <v>0</v>
      </c>
    </row>
    <row r="23" spans="1:20">
      <c r="A23" s="72"/>
      <c r="B23" s="13" t="s">
        <v>151</v>
      </c>
      <c r="C23" s="14">
        <f t="shared" ref="C23:H23" si="16">SUM(C15:C22)</f>
        <v>4581</v>
      </c>
      <c r="D23" s="14">
        <f t="shared" si="16"/>
        <v>3836</v>
      </c>
      <c r="E23" s="14">
        <f t="shared" si="16"/>
        <v>4786</v>
      </c>
      <c r="F23" s="14">
        <f t="shared" si="16"/>
        <v>10862</v>
      </c>
      <c r="G23" s="14">
        <f t="shared" si="16"/>
        <v>36139</v>
      </c>
      <c r="H23" s="55">
        <f t="shared" si="16"/>
        <v>60204</v>
      </c>
      <c r="I23" s="52">
        <f t="shared" si="11"/>
        <v>3836</v>
      </c>
      <c r="J23" s="52">
        <f t="shared" si="12"/>
        <v>9572</v>
      </c>
      <c r="K23" s="52">
        <f t="shared" si="13"/>
        <v>32586</v>
      </c>
      <c r="L23" s="52">
        <f t="shared" si="14"/>
        <v>144556</v>
      </c>
      <c r="M23" s="15">
        <f t="shared" si="9"/>
        <v>190550</v>
      </c>
      <c r="N23" s="21">
        <f t="shared" si="15"/>
        <v>3.1650720882333401</v>
      </c>
      <c r="O23" s="71"/>
      <c r="P23" s="15">
        <f>SUM(P15:P22)</f>
        <v>223</v>
      </c>
      <c r="Q23" s="15">
        <f>SUM(Q15:Q22)</f>
        <v>438</v>
      </c>
      <c r="R23" s="15">
        <f>SUM(R15:R22)</f>
        <v>2</v>
      </c>
    </row>
    <row r="24" spans="1:20" ht="13.5" customHeight="1">
      <c r="A24" s="69"/>
      <c r="B24" s="69"/>
      <c r="C24" s="69"/>
      <c r="D24" s="69"/>
      <c r="E24" s="69"/>
      <c r="F24" s="69"/>
      <c r="G24" s="69"/>
      <c r="H24" s="69"/>
      <c r="I24" s="70"/>
      <c r="J24" s="70"/>
      <c r="K24" s="70"/>
      <c r="L24" s="70"/>
      <c r="M24" s="69"/>
      <c r="N24" s="69"/>
      <c r="O24" s="69"/>
      <c r="P24" s="69"/>
      <c r="Q24" s="69"/>
      <c r="R24" s="69"/>
      <c r="T24" s="27"/>
    </row>
    <row r="25" spans="1:20" ht="36" customHeight="1">
      <c r="A25" s="65" t="s">
        <v>149</v>
      </c>
      <c r="B25" s="3" t="s">
        <v>111</v>
      </c>
      <c r="C25" s="10">
        <v>375</v>
      </c>
      <c r="D25" s="11">
        <v>202</v>
      </c>
      <c r="E25" s="11">
        <v>259</v>
      </c>
      <c r="F25" s="11">
        <v>850</v>
      </c>
      <c r="G25" s="11">
        <v>3522</v>
      </c>
      <c r="H25" s="16">
        <f>SUM(D25:G25)</f>
        <v>4833</v>
      </c>
      <c r="I25" s="51">
        <f>D25*1</f>
        <v>202</v>
      </c>
      <c r="J25" s="51">
        <f>E25*2</f>
        <v>518</v>
      </c>
      <c r="K25" s="51">
        <f>F25*3</f>
        <v>2550</v>
      </c>
      <c r="L25" s="51">
        <f>G25*4</f>
        <v>14088</v>
      </c>
      <c r="M25" s="43">
        <f>SUM(I25:L25)</f>
        <v>17358</v>
      </c>
      <c r="N25" s="22">
        <f t="shared" si="15"/>
        <v>3.5915580384854127</v>
      </c>
      <c r="O25" s="71">
        <f>SQRT((((1-N26)^2)*D26+((2-N26)^2)*E26+((3-N26)^2)*F26+((4-N26)^2)*G26)/H26)</f>
        <v>0.77432089386307823</v>
      </c>
      <c r="P25" s="10">
        <v>36</v>
      </c>
      <c r="Q25" s="10">
        <v>27</v>
      </c>
      <c r="R25" s="10">
        <v>1</v>
      </c>
    </row>
    <row r="26" spans="1:20">
      <c r="A26" s="65"/>
      <c r="B26" s="13" t="s">
        <v>151</v>
      </c>
      <c r="C26" s="15">
        <f>SUM(C25)</f>
        <v>375</v>
      </c>
      <c r="D26" s="15">
        <f>SUM(D25)</f>
        <v>202</v>
      </c>
      <c r="E26" s="15">
        <f>SUM(E25)</f>
        <v>259</v>
      </c>
      <c r="F26" s="15">
        <f>SUM(F25)</f>
        <v>850</v>
      </c>
      <c r="G26" s="15">
        <f>SUM(G25)</f>
        <v>3522</v>
      </c>
      <c r="H26" s="15">
        <f>SUM(D26:G26)</f>
        <v>4833</v>
      </c>
      <c r="I26" s="54">
        <f>D26*1</f>
        <v>202</v>
      </c>
      <c r="J26" s="54">
        <f>E26*2</f>
        <v>518</v>
      </c>
      <c r="K26" s="54">
        <f>F26*3</f>
        <v>2550</v>
      </c>
      <c r="L26" s="54">
        <f>G26*4</f>
        <v>14088</v>
      </c>
      <c r="M26" s="15">
        <f>SUM(I26:L26)</f>
        <v>17358</v>
      </c>
      <c r="N26" s="21">
        <f t="shared" si="15"/>
        <v>3.5915580384854127</v>
      </c>
      <c r="O26" s="71"/>
      <c r="P26" s="15">
        <f>SUM(P25)</f>
        <v>36</v>
      </c>
      <c r="Q26" s="15">
        <f>SUM(Q25)</f>
        <v>27</v>
      </c>
      <c r="R26" s="15">
        <f>SUM(R25)</f>
        <v>1</v>
      </c>
    </row>
    <row r="27" spans="1:20">
      <c r="A27" s="82"/>
      <c r="B27" s="82"/>
      <c r="C27" s="82"/>
      <c r="D27" s="82"/>
      <c r="E27" s="82"/>
      <c r="F27" s="82"/>
      <c r="G27" s="82"/>
      <c r="H27" s="82"/>
      <c r="I27" s="83"/>
      <c r="J27" s="83"/>
      <c r="K27" s="83"/>
      <c r="L27" s="83"/>
      <c r="M27" s="82"/>
      <c r="N27" s="82"/>
      <c r="O27" s="82"/>
      <c r="P27" s="82"/>
      <c r="Q27" s="82"/>
      <c r="R27" s="82"/>
      <c r="T27" s="27"/>
    </row>
    <row r="28" spans="1:20" ht="19.5" customHeight="1">
      <c r="A28" s="65" t="s">
        <v>21</v>
      </c>
      <c r="B28" s="4" t="s">
        <v>22</v>
      </c>
      <c r="C28" s="10">
        <v>325</v>
      </c>
      <c r="D28" s="11">
        <v>455</v>
      </c>
      <c r="E28" s="11">
        <v>488</v>
      </c>
      <c r="F28" s="11">
        <v>1376</v>
      </c>
      <c r="G28" s="11">
        <v>4136</v>
      </c>
      <c r="H28" s="16">
        <f>SUM(D28:G28)</f>
        <v>6455</v>
      </c>
      <c r="I28" s="51">
        <f>D28*1</f>
        <v>455</v>
      </c>
      <c r="J28" s="51">
        <f>E28*2</f>
        <v>976</v>
      </c>
      <c r="K28" s="51">
        <f>F28*3</f>
        <v>4128</v>
      </c>
      <c r="L28" s="51">
        <f>G28*4</f>
        <v>16544</v>
      </c>
      <c r="M28" s="43">
        <f>SUM(I28:L28)</f>
        <v>22103</v>
      </c>
      <c r="N28" s="22">
        <f>M28/H28</f>
        <v>3.4241673121611154</v>
      </c>
      <c r="O28" s="71">
        <f>SQRT((((1-N31)^2)*D31+((2-N31)^2)*E31+((3-N31)^2)*F31+((4-N31)^2)*G31)/H31)</f>
        <v>0.90988571325655809</v>
      </c>
      <c r="P28" s="10">
        <v>29</v>
      </c>
      <c r="Q28" s="10">
        <v>36</v>
      </c>
      <c r="R28" s="10">
        <v>2</v>
      </c>
    </row>
    <row r="29" spans="1:20" ht="19.5" customHeight="1">
      <c r="A29" s="65"/>
      <c r="B29" s="4" t="s">
        <v>23</v>
      </c>
      <c r="C29" s="10">
        <v>345</v>
      </c>
      <c r="D29" s="11">
        <v>633</v>
      </c>
      <c r="E29" s="11">
        <v>620</v>
      </c>
      <c r="F29" s="11">
        <v>1555</v>
      </c>
      <c r="G29" s="11">
        <v>4395</v>
      </c>
      <c r="H29" s="16">
        <f>SUM(D29:G29)</f>
        <v>7203</v>
      </c>
      <c r="I29" s="51">
        <f t="shared" ref="I29:I31" si="17">D29*1</f>
        <v>633</v>
      </c>
      <c r="J29" s="51">
        <f t="shared" ref="J29:J31" si="18">E29*2</f>
        <v>1240</v>
      </c>
      <c r="K29" s="51">
        <f t="shared" ref="K29:K31" si="19">F29*3</f>
        <v>4665</v>
      </c>
      <c r="L29" s="51">
        <f t="shared" ref="L29:L31" si="20">G29*4</f>
        <v>17580</v>
      </c>
      <c r="M29" s="43">
        <f>SUM(I29:L29)</f>
        <v>24118</v>
      </c>
      <c r="N29" s="22">
        <f t="shared" ref="N29:N37" si="21">M29/H29</f>
        <v>3.3483270859364156</v>
      </c>
      <c r="O29" s="71"/>
      <c r="P29" s="10">
        <v>34</v>
      </c>
      <c r="Q29" s="10">
        <v>66</v>
      </c>
      <c r="R29" s="10">
        <v>1</v>
      </c>
    </row>
    <row r="30" spans="1:20" ht="21" customHeight="1">
      <c r="A30" s="65"/>
      <c r="B30" s="4" t="s">
        <v>24</v>
      </c>
      <c r="C30" s="10">
        <v>147</v>
      </c>
      <c r="D30" s="11">
        <v>109</v>
      </c>
      <c r="E30" s="11">
        <v>155</v>
      </c>
      <c r="F30" s="11">
        <v>413</v>
      </c>
      <c r="G30" s="11">
        <v>2332</v>
      </c>
      <c r="H30" s="16">
        <f>SUM(D30:G30)</f>
        <v>3009</v>
      </c>
      <c r="I30" s="51">
        <f t="shared" si="17"/>
        <v>109</v>
      </c>
      <c r="J30" s="51">
        <f t="shared" si="18"/>
        <v>310</v>
      </c>
      <c r="K30" s="51">
        <f t="shared" si="19"/>
        <v>1239</v>
      </c>
      <c r="L30" s="51">
        <f t="shared" si="20"/>
        <v>9328</v>
      </c>
      <c r="M30" s="43">
        <f>SUM(I30:L30)</f>
        <v>10986</v>
      </c>
      <c r="N30" s="22">
        <f t="shared" si="21"/>
        <v>3.6510468594217347</v>
      </c>
      <c r="O30" s="71"/>
      <c r="P30" s="10">
        <v>16</v>
      </c>
      <c r="Q30" s="10">
        <v>16</v>
      </c>
      <c r="R30" s="10">
        <v>0</v>
      </c>
    </row>
    <row r="31" spans="1:20" ht="18" customHeight="1">
      <c r="A31" s="65"/>
      <c r="B31" s="13" t="s">
        <v>151</v>
      </c>
      <c r="C31" s="14">
        <f t="shared" ref="C31:G31" si="22">SUM(C28:C30)</f>
        <v>817</v>
      </c>
      <c r="D31" s="14">
        <f t="shared" si="22"/>
        <v>1197</v>
      </c>
      <c r="E31" s="14">
        <f t="shared" si="22"/>
        <v>1263</v>
      </c>
      <c r="F31" s="14">
        <f t="shared" si="22"/>
        <v>3344</v>
      </c>
      <c r="G31" s="14">
        <f t="shared" si="22"/>
        <v>10863</v>
      </c>
      <c r="H31" s="14">
        <f>SUM(D31:G31)</f>
        <v>16667</v>
      </c>
      <c r="I31" s="52">
        <f t="shared" si="17"/>
        <v>1197</v>
      </c>
      <c r="J31" s="52">
        <f t="shared" si="18"/>
        <v>2526</v>
      </c>
      <c r="K31" s="52">
        <f t="shared" si="19"/>
        <v>10032</v>
      </c>
      <c r="L31" s="52">
        <f t="shared" si="20"/>
        <v>43452</v>
      </c>
      <c r="M31" s="15">
        <f>SUM(I31:L31)</f>
        <v>57207</v>
      </c>
      <c r="N31" s="21">
        <f t="shared" si="21"/>
        <v>3.4323513529729404</v>
      </c>
      <c r="O31" s="71"/>
      <c r="P31" s="15">
        <f>SUM(P28:P30)</f>
        <v>79</v>
      </c>
      <c r="Q31" s="15">
        <f>SUM(Q28:Q30)</f>
        <v>118</v>
      </c>
      <c r="R31" s="15">
        <f>SUM(R28:R30)</f>
        <v>3</v>
      </c>
    </row>
    <row r="32" spans="1:20">
      <c r="A32" s="69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69"/>
      <c r="N32" s="69"/>
      <c r="O32" s="69"/>
      <c r="P32" s="69"/>
      <c r="Q32" s="69"/>
      <c r="R32" s="69"/>
      <c r="T32" s="27"/>
    </row>
    <row r="33" spans="1:20" ht="15" customHeight="1">
      <c r="A33" s="72" t="s">
        <v>138</v>
      </c>
      <c r="B33" s="3" t="s">
        <v>139</v>
      </c>
      <c r="C33" s="10">
        <v>636</v>
      </c>
      <c r="D33" s="11">
        <v>612</v>
      </c>
      <c r="E33" s="11">
        <v>568</v>
      </c>
      <c r="F33" s="11">
        <v>1215</v>
      </c>
      <c r="G33" s="11">
        <v>6113</v>
      </c>
      <c r="H33" s="16">
        <f>SUM(D33:G33)</f>
        <v>8508</v>
      </c>
      <c r="I33" s="51">
        <f>D33*1</f>
        <v>612</v>
      </c>
      <c r="J33" s="51">
        <f>E33*2</f>
        <v>1136</v>
      </c>
      <c r="K33" s="51">
        <f>F33*3</f>
        <v>3645</v>
      </c>
      <c r="L33" s="51">
        <f>G33*4</f>
        <v>24452</v>
      </c>
      <c r="M33" s="43">
        <f>SUM(I33:L33)</f>
        <v>29845</v>
      </c>
      <c r="N33" s="22">
        <f t="shared" si="21"/>
        <v>3.507874941231782</v>
      </c>
      <c r="O33" s="71">
        <f>SQRT((((1-N37)^2)*D37+((2-N37)^2)*E37+((3-N37)^2)*F37+((4-N37)^2)*G37)/H37)</f>
        <v>0.96052705072770017</v>
      </c>
      <c r="P33" s="10">
        <v>84</v>
      </c>
      <c r="Q33" s="10">
        <v>55</v>
      </c>
      <c r="R33" s="10">
        <v>1</v>
      </c>
    </row>
    <row r="34" spans="1:20" ht="15" customHeight="1">
      <c r="A34" s="72"/>
      <c r="B34" s="3" t="s">
        <v>140</v>
      </c>
      <c r="C34" s="10">
        <v>891</v>
      </c>
      <c r="D34" s="11">
        <v>1503</v>
      </c>
      <c r="E34" s="11">
        <v>884</v>
      </c>
      <c r="F34" s="11">
        <v>1755</v>
      </c>
      <c r="G34" s="11">
        <v>8119</v>
      </c>
      <c r="H34" s="16">
        <f>SUM(D34:G34)</f>
        <v>12261</v>
      </c>
      <c r="I34" s="51">
        <f t="shared" ref="I34:I37" si="23">D34*1</f>
        <v>1503</v>
      </c>
      <c r="J34" s="51">
        <f t="shared" ref="J34:J37" si="24">E34*2</f>
        <v>1768</v>
      </c>
      <c r="K34" s="51">
        <f t="shared" ref="K34:K37" si="25">F34*3</f>
        <v>5265</v>
      </c>
      <c r="L34" s="51">
        <f t="shared" ref="L34:L37" si="26">G34*4</f>
        <v>32476</v>
      </c>
      <c r="M34" s="43">
        <f>SUM(I34:L34)</f>
        <v>41012</v>
      </c>
      <c r="N34" s="22">
        <f t="shared" si="21"/>
        <v>3.3449147704102438</v>
      </c>
      <c r="O34" s="71"/>
      <c r="P34" s="10">
        <v>107</v>
      </c>
      <c r="Q34" s="10">
        <v>150</v>
      </c>
      <c r="R34" s="10">
        <v>0</v>
      </c>
    </row>
    <row r="35" spans="1:20" ht="15" customHeight="1">
      <c r="A35" s="72"/>
      <c r="B35" s="3" t="s">
        <v>141</v>
      </c>
      <c r="C35" s="10">
        <v>335</v>
      </c>
      <c r="D35" s="11">
        <v>28</v>
      </c>
      <c r="E35" s="11">
        <v>44</v>
      </c>
      <c r="F35" s="11">
        <v>175</v>
      </c>
      <c r="G35" s="11">
        <v>1218</v>
      </c>
      <c r="H35" s="16">
        <f>SUM(D35:G35)</f>
        <v>1465</v>
      </c>
      <c r="I35" s="51">
        <f t="shared" si="23"/>
        <v>28</v>
      </c>
      <c r="J35" s="51">
        <f t="shared" si="24"/>
        <v>88</v>
      </c>
      <c r="K35" s="51">
        <f t="shared" si="25"/>
        <v>525</v>
      </c>
      <c r="L35" s="51">
        <f t="shared" si="26"/>
        <v>4872</v>
      </c>
      <c r="M35" s="43">
        <f>SUM(I35:L35)</f>
        <v>5513</v>
      </c>
      <c r="N35" s="22">
        <f t="shared" si="21"/>
        <v>3.7631399317406142</v>
      </c>
      <c r="O35" s="71"/>
      <c r="P35" s="10">
        <v>9</v>
      </c>
      <c r="Q35" s="10">
        <v>0</v>
      </c>
      <c r="R35" s="10">
        <v>0</v>
      </c>
    </row>
    <row r="36" spans="1:20" ht="15" customHeight="1">
      <c r="A36" s="72"/>
      <c r="B36" s="3" t="s">
        <v>142</v>
      </c>
      <c r="C36" s="10">
        <v>290</v>
      </c>
      <c r="D36" s="11">
        <v>181</v>
      </c>
      <c r="E36" s="11">
        <v>189</v>
      </c>
      <c r="F36" s="11">
        <v>414</v>
      </c>
      <c r="G36" s="11">
        <v>2658</v>
      </c>
      <c r="H36" s="16">
        <f>SUM(D36:G36)</f>
        <v>3442</v>
      </c>
      <c r="I36" s="51">
        <f t="shared" si="23"/>
        <v>181</v>
      </c>
      <c r="J36" s="51">
        <f t="shared" si="24"/>
        <v>378</v>
      </c>
      <c r="K36" s="51">
        <f t="shared" si="25"/>
        <v>1242</v>
      </c>
      <c r="L36" s="51">
        <f t="shared" si="26"/>
        <v>10632</v>
      </c>
      <c r="M36" s="43">
        <f>SUM(I36:L36)</f>
        <v>12433</v>
      </c>
      <c r="N36" s="22">
        <f t="shared" si="21"/>
        <v>3.6121441022661243</v>
      </c>
      <c r="O36" s="71"/>
      <c r="P36" s="10">
        <v>29</v>
      </c>
      <c r="Q36" s="10">
        <v>31</v>
      </c>
      <c r="R36" s="10">
        <v>0</v>
      </c>
    </row>
    <row r="37" spans="1:20">
      <c r="A37" s="72"/>
      <c r="B37" s="13" t="s">
        <v>151</v>
      </c>
      <c r="C37" s="15">
        <f t="shared" ref="C37:G37" si="27">SUM(C33:C36)</f>
        <v>2152</v>
      </c>
      <c r="D37" s="15">
        <f t="shared" si="27"/>
        <v>2324</v>
      </c>
      <c r="E37" s="15">
        <f t="shared" si="27"/>
        <v>1685</v>
      </c>
      <c r="F37" s="15">
        <f t="shared" si="27"/>
        <v>3559</v>
      </c>
      <c r="G37" s="15">
        <f t="shared" si="27"/>
        <v>18108</v>
      </c>
      <c r="H37" s="15">
        <f>SUM(D37:G37)</f>
        <v>25676</v>
      </c>
      <c r="I37" s="52">
        <f t="shared" si="23"/>
        <v>2324</v>
      </c>
      <c r="J37" s="52">
        <f t="shared" si="24"/>
        <v>3370</v>
      </c>
      <c r="K37" s="52">
        <f t="shared" si="25"/>
        <v>10677</v>
      </c>
      <c r="L37" s="52">
        <f t="shared" si="26"/>
        <v>72432</v>
      </c>
      <c r="M37" s="15">
        <f>SUM(I37:L37)</f>
        <v>88803</v>
      </c>
      <c r="N37" s="21">
        <f t="shared" si="21"/>
        <v>3.4585994703224801</v>
      </c>
      <c r="O37" s="71"/>
      <c r="P37" s="15">
        <f>SUM(P33:P36)</f>
        <v>229</v>
      </c>
      <c r="Q37" s="15">
        <f>SUM(Q33:Q36)</f>
        <v>236</v>
      </c>
      <c r="R37" s="15">
        <f>SUM(R33:R36)</f>
        <v>1</v>
      </c>
    </row>
    <row r="38" spans="1:20">
      <c r="A38" s="69"/>
      <c r="B38" s="69"/>
      <c r="C38" s="69"/>
      <c r="D38" s="69"/>
      <c r="E38" s="69"/>
      <c r="F38" s="69"/>
      <c r="G38" s="69"/>
      <c r="H38" s="69"/>
      <c r="I38" s="70"/>
      <c r="J38" s="70"/>
      <c r="K38" s="70"/>
      <c r="L38" s="70"/>
      <c r="M38" s="69"/>
      <c r="N38" s="69"/>
      <c r="O38" s="69"/>
      <c r="P38" s="69"/>
      <c r="Q38" s="69"/>
      <c r="R38" s="69"/>
    </row>
    <row r="39" spans="1:20" ht="31.5" customHeight="1">
      <c r="A39" s="65" t="s">
        <v>25</v>
      </c>
      <c r="B39" s="4" t="s">
        <v>26</v>
      </c>
      <c r="C39" s="10">
        <v>1266</v>
      </c>
      <c r="D39" s="11">
        <v>521</v>
      </c>
      <c r="E39" s="11">
        <v>630</v>
      </c>
      <c r="F39" s="11">
        <v>1502</v>
      </c>
      <c r="G39" s="11">
        <v>5729</v>
      </c>
      <c r="H39" s="16">
        <f>SUM(D39:G39)</f>
        <v>8382</v>
      </c>
      <c r="I39" s="51">
        <f>D39*1</f>
        <v>521</v>
      </c>
      <c r="J39" s="51">
        <f>E39*2</f>
        <v>1260</v>
      </c>
      <c r="K39" s="51">
        <f>F39*3</f>
        <v>4506</v>
      </c>
      <c r="L39" s="51">
        <f>G39*4</f>
        <v>22916</v>
      </c>
      <c r="M39" s="43">
        <f>SUM(I39:L39)</f>
        <v>29203</v>
      </c>
      <c r="N39" s="22">
        <f t="shared" ref="N39:N72" si="28">M39/H39</f>
        <v>3.484013361966118</v>
      </c>
      <c r="O39" s="71">
        <f>SQRT((((1-N40)^2)*D40+((2-N40)^2)*E40+((3-N40)^2)*F40+((4-N40)^2)*G40)/H40)</f>
        <v>0.87920905639201619</v>
      </c>
      <c r="P39" s="10">
        <v>51</v>
      </c>
      <c r="Q39" s="10">
        <v>52</v>
      </c>
      <c r="R39" s="10">
        <v>2</v>
      </c>
    </row>
    <row r="40" spans="1:20" ht="18" customHeight="1">
      <c r="A40" s="65"/>
      <c r="B40" s="13" t="s">
        <v>151</v>
      </c>
      <c r="C40" s="14">
        <f>SUM(C39)</f>
        <v>1266</v>
      </c>
      <c r="D40" s="14">
        <f>SUM(D39)</f>
        <v>521</v>
      </c>
      <c r="E40" s="14">
        <f>SUM(E39)</f>
        <v>630</v>
      </c>
      <c r="F40" s="14">
        <f>SUM(F39)</f>
        <v>1502</v>
      </c>
      <c r="G40" s="14">
        <f>SUM(G39)</f>
        <v>5729</v>
      </c>
      <c r="H40" s="14">
        <f>SUM(D40:G40)</f>
        <v>8382</v>
      </c>
      <c r="I40" s="52">
        <f>D40*1</f>
        <v>521</v>
      </c>
      <c r="J40" s="52">
        <f>E40*2</f>
        <v>1260</v>
      </c>
      <c r="K40" s="52">
        <f>F40*3</f>
        <v>4506</v>
      </c>
      <c r="L40" s="52">
        <f>G40*4</f>
        <v>22916</v>
      </c>
      <c r="M40" s="15">
        <f>SUM(I40:L40)</f>
        <v>29203</v>
      </c>
      <c r="N40" s="21">
        <f t="shared" si="28"/>
        <v>3.484013361966118</v>
      </c>
      <c r="O40" s="71"/>
      <c r="P40" s="15">
        <f>SUM(P39)</f>
        <v>51</v>
      </c>
      <c r="Q40" s="15">
        <f>SUM(Q39)</f>
        <v>52</v>
      </c>
      <c r="R40" s="15">
        <f>SUM(R39)</f>
        <v>2</v>
      </c>
    </row>
    <row r="41" spans="1:20">
      <c r="A41" s="69"/>
      <c r="B41" s="69"/>
      <c r="C41" s="69"/>
      <c r="D41" s="69"/>
      <c r="E41" s="69"/>
      <c r="F41" s="69"/>
      <c r="G41" s="69"/>
      <c r="H41" s="69"/>
      <c r="I41" s="70"/>
      <c r="J41" s="70"/>
      <c r="K41" s="70"/>
      <c r="L41" s="70"/>
      <c r="M41" s="69"/>
      <c r="N41" s="69"/>
      <c r="O41" s="69"/>
      <c r="P41" s="69"/>
      <c r="Q41" s="69"/>
      <c r="R41" s="69"/>
      <c r="T41" s="27"/>
    </row>
    <row r="42" spans="1:20" ht="24" customHeight="1">
      <c r="A42" s="72" t="s">
        <v>27</v>
      </c>
      <c r="B42" s="3" t="s">
        <v>28</v>
      </c>
      <c r="C42" s="10">
        <v>224</v>
      </c>
      <c r="D42" s="11">
        <v>302</v>
      </c>
      <c r="E42" s="11">
        <v>385</v>
      </c>
      <c r="F42" s="11">
        <v>984</v>
      </c>
      <c r="G42" s="11">
        <v>4393</v>
      </c>
      <c r="H42" s="16">
        <f>SUM(C42:G42)</f>
        <v>6288</v>
      </c>
      <c r="I42" s="51">
        <f>D42*1</f>
        <v>302</v>
      </c>
      <c r="J42" s="51">
        <f>E42*2</f>
        <v>770</v>
      </c>
      <c r="K42" s="51">
        <f>F42*3</f>
        <v>2952</v>
      </c>
      <c r="L42" s="51">
        <f>G42*4</f>
        <v>17572</v>
      </c>
      <c r="M42" s="43">
        <f>SUM(I42:L42)</f>
        <v>21596</v>
      </c>
      <c r="N42" s="22">
        <f t="shared" si="28"/>
        <v>3.4344783715012723</v>
      </c>
      <c r="O42" s="71">
        <f>SQRT((((1-N44)^2)*D44+((2-N44)^2)*E44+((3-N44)^2)*F44+((4-N44)^2)*G44)/H44)</f>
        <v>0.80346025951645417</v>
      </c>
      <c r="P42" s="10">
        <v>51</v>
      </c>
      <c r="Q42" s="10">
        <v>31</v>
      </c>
      <c r="R42" s="10">
        <v>1</v>
      </c>
    </row>
    <row r="43" spans="1:20" ht="24" customHeight="1">
      <c r="A43" s="72"/>
      <c r="B43" s="3" t="s">
        <v>29</v>
      </c>
      <c r="C43" s="10">
        <v>717</v>
      </c>
      <c r="D43" s="11">
        <v>441</v>
      </c>
      <c r="E43" s="11">
        <v>597</v>
      </c>
      <c r="F43" s="11">
        <v>1703</v>
      </c>
      <c r="G43" s="11">
        <v>7270</v>
      </c>
      <c r="H43" s="16">
        <f>SUM(C43:G43)</f>
        <v>10728</v>
      </c>
      <c r="I43" s="51">
        <f t="shared" ref="I43:I44" si="29">D43*1</f>
        <v>441</v>
      </c>
      <c r="J43" s="51">
        <f t="shared" ref="J43:J44" si="30">E43*2</f>
        <v>1194</v>
      </c>
      <c r="K43" s="51">
        <f t="shared" ref="K43:K44" si="31">F43*3</f>
        <v>5109</v>
      </c>
      <c r="L43" s="51">
        <f t="shared" ref="L43:L44" si="32">G43*4</f>
        <v>29080</v>
      </c>
      <c r="M43" s="43">
        <f>SUM(I43:L43)</f>
        <v>35824</v>
      </c>
      <c r="N43" s="22">
        <f t="shared" si="28"/>
        <v>3.3392990305741983</v>
      </c>
      <c r="O43" s="71"/>
      <c r="P43" s="10">
        <v>55</v>
      </c>
      <c r="Q43" s="10">
        <v>44</v>
      </c>
      <c r="R43" s="10">
        <v>1</v>
      </c>
    </row>
    <row r="44" spans="1:20" ht="18" customHeight="1">
      <c r="A44" s="72"/>
      <c r="B44" s="13" t="s">
        <v>151</v>
      </c>
      <c r="C44" s="14">
        <f>SUM(C42:C43)</f>
        <v>941</v>
      </c>
      <c r="D44" s="14">
        <f>SUM(D42:D43)</f>
        <v>743</v>
      </c>
      <c r="E44" s="14">
        <f>SUM(E42:E43)</f>
        <v>982</v>
      </c>
      <c r="F44" s="14">
        <f>SUM(F42:F43)</f>
        <v>2687</v>
      </c>
      <c r="G44" s="14">
        <f>SUM(G42:G43)</f>
        <v>11663</v>
      </c>
      <c r="H44" s="14">
        <f>SUM(C44:G44)</f>
        <v>17016</v>
      </c>
      <c r="I44" s="52">
        <f t="shared" si="29"/>
        <v>743</v>
      </c>
      <c r="J44" s="52">
        <f t="shared" si="30"/>
        <v>1964</v>
      </c>
      <c r="K44" s="52">
        <f t="shared" si="31"/>
        <v>8061</v>
      </c>
      <c r="L44" s="52">
        <f t="shared" si="32"/>
        <v>46652</v>
      </c>
      <c r="M44" s="15">
        <f>SUM(I44:L44)</f>
        <v>57420</v>
      </c>
      <c r="N44" s="21">
        <f t="shared" si="28"/>
        <v>3.3744710860366713</v>
      </c>
      <c r="O44" s="71"/>
      <c r="P44" s="15">
        <f>SUM(P42:P43)</f>
        <v>106</v>
      </c>
      <c r="Q44" s="15">
        <f>SUM(Q42:Q43)</f>
        <v>75</v>
      </c>
      <c r="R44" s="15">
        <f>SUM(R42:R43)</f>
        <v>2</v>
      </c>
    </row>
    <row r="45" spans="1:20">
      <c r="A45" s="69"/>
      <c r="B45" s="69"/>
      <c r="C45" s="69"/>
      <c r="D45" s="69"/>
      <c r="E45" s="69"/>
      <c r="F45" s="69"/>
      <c r="G45" s="69"/>
      <c r="H45" s="69"/>
      <c r="I45" s="70"/>
      <c r="J45" s="70"/>
      <c r="K45" s="70"/>
      <c r="L45" s="70"/>
      <c r="M45" s="69"/>
      <c r="N45" s="69"/>
      <c r="O45" s="69"/>
      <c r="P45" s="69"/>
      <c r="Q45" s="69"/>
      <c r="R45" s="69"/>
      <c r="T45" s="27"/>
    </row>
    <row r="46" spans="1:20" ht="15" customHeight="1">
      <c r="A46" s="72" t="s">
        <v>30</v>
      </c>
      <c r="B46" s="3" t="s">
        <v>31</v>
      </c>
      <c r="C46" s="10">
        <v>1035</v>
      </c>
      <c r="D46" s="11">
        <v>712</v>
      </c>
      <c r="E46" s="11">
        <v>446</v>
      </c>
      <c r="F46" s="11">
        <v>1036</v>
      </c>
      <c r="G46" s="44">
        <v>4271</v>
      </c>
      <c r="H46" s="43">
        <f>SUM(C46:G46)</f>
        <v>7500</v>
      </c>
      <c r="I46" s="51">
        <f>D46*1</f>
        <v>712</v>
      </c>
      <c r="J46" s="51">
        <f>E46*2</f>
        <v>892</v>
      </c>
      <c r="K46" s="51">
        <f>F46*3</f>
        <v>3108</v>
      </c>
      <c r="L46" s="51">
        <f>G46*4</f>
        <v>17084</v>
      </c>
      <c r="M46" s="43">
        <f>SUM(I46:L46)</f>
        <v>21796</v>
      </c>
      <c r="N46" s="22">
        <f t="shared" si="28"/>
        <v>2.9061333333333335</v>
      </c>
      <c r="O46" s="71">
        <f>SQRT((((1-N49)^2)*D49+((2-N49)^2)*E49+((3-N49)^2)*F49+((4-N49)^2)*G49)/H49)</f>
        <v>0.96132357685093595</v>
      </c>
      <c r="P46" s="10">
        <v>14</v>
      </c>
      <c r="Q46" s="10">
        <v>61</v>
      </c>
      <c r="R46" s="10">
        <v>0</v>
      </c>
    </row>
    <row r="47" spans="1:20" ht="15" customHeight="1">
      <c r="A47" s="72"/>
      <c r="B47" s="17" t="s">
        <v>32</v>
      </c>
      <c r="C47" s="10">
        <v>950</v>
      </c>
      <c r="D47" s="11">
        <v>251</v>
      </c>
      <c r="E47" s="11">
        <v>328</v>
      </c>
      <c r="F47" s="11">
        <v>804</v>
      </c>
      <c r="G47" s="44">
        <v>4159</v>
      </c>
      <c r="H47" s="43">
        <f>SUM(C47:G47)</f>
        <v>6492</v>
      </c>
      <c r="I47" s="51">
        <f t="shared" ref="I47:I49" si="33">D47*1</f>
        <v>251</v>
      </c>
      <c r="J47" s="51">
        <f t="shared" ref="J47:J49" si="34">E47*2</f>
        <v>656</v>
      </c>
      <c r="K47" s="51">
        <f t="shared" ref="K47:K49" si="35">F47*3</f>
        <v>2412</v>
      </c>
      <c r="L47" s="51">
        <f t="shared" ref="L47:L49" si="36">G47*4</f>
        <v>16636</v>
      </c>
      <c r="M47" s="43">
        <f>SUM(I47:L47)</f>
        <v>19955</v>
      </c>
      <c r="N47" s="22">
        <f t="shared" si="28"/>
        <v>3.0737831176833024</v>
      </c>
      <c r="O47" s="71"/>
      <c r="P47" s="10">
        <v>22</v>
      </c>
      <c r="Q47" s="10">
        <v>31</v>
      </c>
      <c r="R47" s="10">
        <v>5</v>
      </c>
    </row>
    <row r="48" spans="1:20" ht="15" customHeight="1">
      <c r="A48" s="72"/>
      <c r="B48" s="3" t="s">
        <v>33</v>
      </c>
      <c r="C48" s="10">
        <v>261</v>
      </c>
      <c r="D48" s="11">
        <v>233</v>
      </c>
      <c r="E48" s="11">
        <v>286</v>
      </c>
      <c r="F48" s="11">
        <v>559</v>
      </c>
      <c r="G48" s="44">
        <v>2093</v>
      </c>
      <c r="H48" s="43">
        <f>SUM(C48:G48)</f>
        <v>3432</v>
      </c>
      <c r="I48" s="51">
        <f t="shared" si="33"/>
        <v>233</v>
      </c>
      <c r="J48" s="51">
        <f t="shared" si="34"/>
        <v>572</v>
      </c>
      <c r="K48" s="51">
        <f t="shared" si="35"/>
        <v>1677</v>
      </c>
      <c r="L48" s="51">
        <f t="shared" si="36"/>
        <v>8372</v>
      </c>
      <c r="M48" s="43">
        <f>SUM(I48:L48)</f>
        <v>10854</v>
      </c>
      <c r="N48" s="22">
        <f t="shared" si="28"/>
        <v>3.1625874125874125</v>
      </c>
      <c r="O48" s="71"/>
      <c r="P48" s="10">
        <v>8</v>
      </c>
      <c r="Q48" s="10">
        <v>27</v>
      </c>
      <c r="R48" s="10">
        <v>0</v>
      </c>
    </row>
    <row r="49" spans="1:20">
      <c r="A49" s="72"/>
      <c r="B49" s="13" t="s">
        <v>151</v>
      </c>
      <c r="C49" s="14">
        <f>SUM(C46:C48)</f>
        <v>2246</v>
      </c>
      <c r="D49" s="14">
        <f>SUM(D46:D48)</f>
        <v>1196</v>
      </c>
      <c r="E49" s="14">
        <f>SUM(E46:E48)</f>
        <v>1060</v>
      </c>
      <c r="F49" s="14">
        <f>SUM(F46:F48)</f>
        <v>2399</v>
      </c>
      <c r="G49" s="14">
        <f>SUM(G46:G48)</f>
        <v>10523</v>
      </c>
      <c r="H49" s="14">
        <f>SUM(C49:G49)</f>
        <v>17424</v>
      </c>
      <c r="I49" s="52">
        <f t="shared" si="33"/>
        <v>1196</v>
      </c>
      <c r="J49" s="52">
        <f t="shared" si="34"/>
        <v>2120</v>
      </c>
      <c r="K49" s="52">
        <f t="shared" si="35"/>
        <v>7197</v>
      </c>
      <c r="L49" s="52">
        <f t="shared" si="36"/>
        <v>42092</v>
      </c>
      <c r="M49" s="15">
        <f>SUM(I49:L49)</f>
        <v>52605</v>
      </c>
      <c r="N49" s="21">
        <f t="shared" si="28"/>
        <v>3.0191115702479339</v>
      </c>
      <c r="O49" s="71"/>
      <c r="P49" s="15">
        <f>SUM(P46:P48)</f>
        <v>44</v>
      </c>
      <c r="Q49" s="15">
        <f>SUM(Q46:Q48)</f>
        <v>119</v>
      </c>
      <c r="R49" s="15">
        <f>SUM(R46:R48)</f>
        <v>5</v>
      </c>
    </row>
    <row r="50" spans="1:20">
      <c r="A50" s="84"/>
      <c r="B50" s="84"/>
      <c r="C50" s="84"/>
      <c r="D50" s="84"/>
      <c r="E50" s="84"/>
      <c r="F50" s="84"/>
      <c r="G50" s="84"/>
      <c r="H50" s="84"/>
      <c r="I50" s="85"/>
      <c r="J50" s="85"/>
      <c r="K50" s="85"/>
      <c r="L50" s="85"/>
      <c r="M50" s="84"/>
      <c r="N50" s="84"/>
      <c r="O50" s="84"/>
      <c r="P50" s="84"/>
      <c r="Q50" s="84"/>
      <c r="R50" s="84"/>
      <c r="T50" s="27"/>
    </row>
    <row r="51" spans="1:20" ht="15" customHeight="1">
      <c r="A51" s="72" t="s">
        <v>161</v>
      </c>
      <c r="B51" s="7" t="s">
        <v>145</v>
      </c>
      <c r="C51" s="10">
        <v>13</v>
      </c>
      <c r="D51" s="11">
        <v>0</v>
      </c>
      <c r="E51" s="11">
        <v>0</v>
      </c>
      <c r="F51" s="11">
        <v>12</v>
      </c>
      <c r="G51" s="11">
        <v>59</v>
      </c>
      <c r="H51" s="16">
        <f>SUM(D51:G51)</f>
        <v>71</v>
      </c>
      <c r="I51" s="51">
        <f>D51*1</f>
        <v>0</v>
      </c>
      <c r="J51" s="51">
        <f>E51*2</f>
        <v>0</v>
      </c>
      <c r="K51" s="51">
        <f>F51*3</f>
        <v>36</v>
      </c>
      <c r="L51" s="51">
        <f>G51*4</f>
        <v>236</v>
      </c>
      <c r="M51" s="43">
        <f>SUM(I51:L51)</f>
        <v>272</v>
      </c>
      <c r="N51" s="22">
        <f t="shared" si="28"/>
        <v>3.8309859154929575</v>
      </c>
      <c r="O51" s="71">
        <f>SQRT((((1-N55)^2)*D55+((2-N55)^2)*E55+((3-N55)^2)*F55+((4-N55)^2)*G55)/H55)</f>
        <v>0.59803919990314403</v>
      </c>
      <c r="P51" s="10">
        <v>1</v>
      </c>
      <c r="Q51" s="10">
        <v>0</v>
      </c>
      <c r="R51" s="10">
        <v>0</v>
      </c>
    </row>
    <row r="52" spans="1:20" ht="15" customHeight="1">
      <c r="A52" s="72"/>
      <c r="B52" s="4" t="s">
        <v>143</v>
      </c>
      <c r="C52" s="10">
        <v>578</v>
      </c>
      <c r="D52" s="11">
        <v>98</v>
      </c>
      <c r="E52" s="11">
        <v>106</v>
      </c>
      <c r="F52" s="11">
        <v>414</v>
      </c>
      <c r="G52" s="11">
        <v>3592</v>
      </c>
      <c r="H52" s="16">
        <f>SUM(D52:G52)</f>
        <v>4210</v>
      </c>
      <c r="I52" s="51">
        <f t="shared" ref="I52:I55" si="37">D52*1</f>
        <v>98</v>
      </c>
      <c r="J52" s="51">
        <f t="shared" ref="J52:J55" si="38">E52*2</f>
        <v>212</v>
      </c>
      <c r="K52" s="51">
        <f t="shared" ref="K52:K55" si="39">F52*3</f>
        <v>1242</v>
      </c>
      <c r="L52" s="51">
        <f t="shared" ref="L52:L55" si="40">G52*4</f>
        <v>14368</v>
      </c>
      <c r="M52" s="43">
        <f>SUM(I52:L52)</f>
        <v>15920</v>
      </c>
      <c r="N52" s="22">
        <f t="shared" si="28"/>
        <v>3.7814726840855108</v>
      </c>
      <c r="O52" s="71"/>
      <c r="P52" s="10">
        <v>32</v>
      </c>
      <c r="Q52" s="10">
        <v>21</v>
      </c>
      <c r="R52" s="10">
        <v>4</v>
      </c>
    </row>
    <row r="53" spans="1:20" ht="15" customHeight="1">
      <c r="A53" s="72"/>
      <c r="B53" s="4" t="s">
        <v>144</v>
      </c>
      <c r="C53" s="10">
        <v>36</v>
      </c>
      <c r="D53" s="11">
        <v>2</v>
      </c>
      <c r="E53" s="11">
        <v>5</v>
      </c>
      <c r="F53" s="11">
        <v>8</v>
      </c>
      <c r="G53" s="11">
        <v>117</v>
      </c>
      <c r="H53" s="16">
        <f>SUM(D53:G53)</f>
        <v>132</v>
      </c>
      <c r="I53" s="51">
        <f t="shared" si="37"/>
        <v>2</v>
      </c>
      <c r="J53" s="51">
        <f t="shared" si="38"/>
        <v>10</v>
      </c>
      <c r="K53" s="51">
        <f t="shared" si="39"/>
        <v>24</v>
      </c>
      <c r="L53" s="51">
        <f t="shared" si="40"/>
        <v>468</v>
      </c>
      <c r="M53" s="43">
        <f>SUM(I53:L53)</f>
        <v>504</v>
      </c>
      <c r="N53" s="22">
        <f t="shared" si="28"/>
        <v>3.8181818181818183</v>
      </c>
      <c r="O53" s="71"/>
      <c r="P53" s="10">
        <v>0</v>
      </c>
      <c r="Q53" s="10">
        <v>1</v>
      </c>
      <c r="R53" s="10">
        <v>0</v>
      </c>
    </row>
    <row r="54" spans="1:20" ht="15" customHeight="1">
      <c r="A54" s="72"/>
      <c r="B54" s="4" t="s">
        <v>146</v>
      </c>
      <c r="C54" s="10">
        <v>1</v>
      </c>
      <c r="D54" s="11">
        <v>1</v>
      </c>
      <c r="E54" s="11">
        <v>1</v>
      </c>
      <c r="F54" s="11">
        <v>0</v>
      </c>
      <c r="G54" s="11">
        <v>9</v>
      </c>
      <c r="H54" s="16">
        <f>SUM(D54:G54)</f>
        <v>11</v>
      </c>
      <c r="I54" s="51">
        <f t="shared" si="37"/>
        <v>1</v>
      </c>
      <c r="J54" s="51">
        <f t="shared" si="38"/>
        <v>2</v>
      </c>
      <c r="K54" s="51">
        <f t="shared" si="39"/>
        <v>0</v>
      </c>
      <c r="L54" s="51">
        <f t="shared" si="40"/>
        <v>36</v>
      </c>
      <c r="M54" s="43">
        <f>SUM(I54:L54)</f>
        <v>39</v>
      </c>
      <c r="N54" s="22">
        <f t="shared" si="28"/>
        <v>3.5454545454545454</v>
      </c>
      <c r="O54" s="71"/>
      <c r="P54" s="10">
        <v>0</v>
      </c>
      <c r="Q54" s="10">
        <v>0</v>
      </c>
      <c r="R54" s="10">
        <v>0</v>
      </c>
    </row>
    <row r="55" spans="1:20">
      <c r="A55" s="72"/>
      <c r="B55" s="13" t="s">
        <v>151</v>
      </c>
      <c r="C55" s="15">
        <f>SUM(C51:C54)</f>
        <v>628</v>
      </c>
      <c r="D55" s="15">
        <f>SUM(D51:D54)</f>
        <v>101</v>
      </c>
      <c r="E55" s="15">
        <f>SUM(E51:E54)</f>
        <v>112</v>
      </c>
      <c r="F55" s="15">
        <f>SUM(F51:F54)</f>
        <v>434</v>
      </c>
      <c r="G55" s="15">
        <f>SUM(G51:G54)</f>
        <v>3777</v>
      </c>
      <c r="H55" s="15">
        <f>SUM(D55:G55)</f>
        <v>4424</v>
      </c>
      <c r="I55" s="52">
        <f t="shared" si="37"/>
        <v>101</v>
      </c>
      <c r="J55" s="52">
        <f t="shared" si="38"/>
        <v>224</v>
      </c>
      <c r="K55" s="52">
        <f t="shared" si="39"/>
        <v>1302</v>
      </c>
      <c r="L55" s="52">
        <f t="shared" si="40"/>
        <v>15108</v>
      </c>
      <c r="M55" s="15">
        <f>SUM(I55:L55)</f>
        <v>16735</v>
      </c>
      <c r="N55" s="21">
        <f t="shared" si="28"/>
        <v>3.7827757685352621</v>
      </c>
      <c r="O55" s="71"/>
      <c r="P55" s="15">
        <f>SUM(P51:P54)</f>
        <v>33</v>
      </c>
      <c r="Q55" s="15">
        <f>SUM(Q51:Q54)</f>
        <v>22</v>
      </c>
      <c r="R55" s="15">
        <f>SUM(R51:R54)</f>
        <v>4</v>
      </c>
    </row>
    <row r="56" spans="1:20">
      <c r="A56" s="69"/>
      <c r="B56" s="69"/>
      <c r="C56" s="69"/>
      <c r="D56" s="69"/>
      <c r="E56" s="69"/>
      <c r="F56" s="69"/>
      <c r="G56" s="69"/>
      <c r="H56" s="69"/>
      <c r="I56" s="70"/>
      <c r="J56" s="70"/>
      <c r="K56" s="70"/>
      <c r="L56" s="70"/>
      <c r="M56" s="69"/>
      <c r="N56" s="69"/>
      <c r="O56" s="69"/>
      <c r="P56" s="69"/>
      <c r="Q56" s="69"/>
      <c r="R56" s="69"/>
    </row>
    <row r="57" spans="1:20" ht="15" customHeight="1">
      <c r="A57" s="72" t="s">
        <v>34</v>
      </c>
      <c r="B57" s="4" t="s">
        <v>35</v>
      </c>
      <c r="C57" s="10">
        <v>320</v>
      </c>
      <c r="D57" s="11">
        <v>115</v>
      </c>
      <c r="E57" s="11">
        <v>208</v>
      </c>
      <c r="F57" s="11">
        <v>726</v>
      </c>
      <c r="G57" s="11">
        <v>3647</v>
      </c>
      <c r="H57" s="16">
        <f>SUM(D57:G57)</f>
        <v>4696</v>
      </c>
      <c r="I57" s="51">
        <f>D57*1</f>
        <v>115</v>
      </c>
      <c r="J57" s="51">
        <f>E57*2</f>
        <v>416</v>
      </c>
      <c r="K57" s="51">
        <f>F57*3</f>
        <v>2178</v>
      </c>
      <c r="L57" s="51">
        <f>G57*4</f>
        <v>14588</v>
      </c>
      <c r="M57" s="43">
        <f>SUM(I57:L57)</f>
        <v>17297</v>
      </c>
      <c r="N57" s="22">
        <f t="shared" si="28"/>
        <v>3.6833475298126066</v>
      </c>
      <c r="O57" s="71">
        <f>SQRT((((1-N59)^2)*D59+((2-N59)^2)*E59+((3-N59)^2)*F59+((4-N59)^2)*G59)/H59)</f>
        <v>0.72764459430605855</v>
      </c>
      <c r="P57" s="10">
        <v>17</v>
      </c>
      <c r="Q57" s="10">
        <v>27</v>
      </c>
      <c r="R57" s="10">
        <v>2</v>
      </c>
    </row>
    <row r="58" spans="1:20" ht="15" customHeight="1">
      <c r="A58" s="72"/>
      <c r="B58" s="4" t="s">
        <v>36</v>
      </c>
      <c r="C58" s="10">
        <v>588</v>
      </c>
      <c r="D58" s="11">
        <v>151</v>
      </c>
      <c r="E58" s="11">
        <v>201</v>
      </c>
      <c r="F58" s="11">
        <v>426</v>
      </c>
      <c r="G58" s="11">
        <v>2498</v>
      </c>
      <c r="H58" s="16">
        <f>SUM(D58:G58)</f>
        <v>3276</v>
      </c>
      <c r="I58" s="51">
        <f t="shared" ref="I58:I59" si="41">D58*1</f>
        <v>151</v>
      </c>
      <c r="J58" s="51">
        <f t="shared" ref="J58:J59" si="42">E58*2</f>
        <v>402</v>
      </c>
      <c r="K58" s="51">
        <f t="shared" ref="K58:K59" si="43">F58*3</f>
        <v>1278</v>
      </c>
      <c r="L58" s="51">
        <f t="shared" ref="L58:L59" si="44">G58*4</f>
        <v>9992</v>
      </c>
      <c r="M58" s="43">
        <f>SUM(I58:L58)</f>
        <v>11823</v>
      </c>
      <c r="N58" s="22">
        <f t="shared" si="28"/>
        <v>3.608974358974359</v>
      </c>
      <c r="O58" s="71"/>
      <c r="P58" s="10">
        <v>11</v>
      </c>
      <c r="Q58" s="10">
        <v>29</v>
      </c>
      <c r="R58" s="10">
        <v>1</v>
      </c>
    </row>
    <row r="59" spans="1:20">
      <c r="A59" s="72"/>
      <c r="B59" s="13" t="s">
        <v>151</v>
      </c>
      <c r="C59" s="15">
        <f>SUM(C57:C58)</f>
        <v>908</v>
      </c>
      <c r="D59" s="15">
        <f>SUM(D57:D58)</f>
        <v>266</v>
      </c>
      <c r="E59" s="15">
        <f>SUM(E57:E58)</f>
        <v>409</v>
      </c>
      <c r="F59" s="15">
        <f>SUM(F57:F58)</f>
        <v>1152</v>
      </c>
      <c r="G59" s="15">
        <f>SUM(G57:G58)</f>
        <v>6145</v>
      </c>
      <c r="H59" s="15">
        <f>SUM(D59:G59)</f>
        <v>7972</v>
      </c>
      <c r="I59" s="52">
        <f t="shared" si="41"/>
        <v>266</v>
      </c>
      <c r="J59" s="52">
        <f t="shared" si="42"/>
        <v>818</v>
      </c>
      <c r="K59" s="52">
        <f t="shared" si="43"/>
        <v>3456</v>
      </c>
      <c r="L59" s="52">
        <f t="shared" si="44"/>
        <v>24580</v>
      </c>
      <c r="M59" s="15">
        <f>SUM(I59:L59)</f>
        <v>29120</v>
      </c>
      <c r="N59" s="21">
        <f t="shared" si="28"/>
        <v>3.652784746613146</v>
      </c>
      <c r="O59" s="71"/>
      <c r="P59" s="15">
        <f>SUM(P57:P58)</f>
        <v>28</v>
      </c>
      <c r="Q59" s="15">
        <f>SUM(Q57:Q58)</f>
        <v>56</v>
      </c>
      <c r="R59" s="15">
        <f>SUM(R57:R58)</f>
        <v>3</v>
      </c>
    </row>
    <row r="60" spans="1:20">
      <c r="A60" s="69"/>
      <c r="B60" s="69"/>
      <c r="C60" s="69"/>
      <c r="D60" s="69"/>
      <c r="E60" s="69"/>
      <c r="F60" s="69"/>
      <c r="G60" s="69"/>
      <c r="H60" s="69"/>
      <c r="I60" s="70"/>
      <c r="J60" s="70"/>
      <c r="K60" s="70"/>
      <c r="L60" s="70"/>
      <c r="M60" s="69"/>
      <c r="N60" s="69"/>
      <c r="O60" s="69"/>
      <c r="P60" s="69"/>
      <c r="Q60" s="69"/>
      <c r="R60" s="69"/>
      <c r="T60" s="27"/>
    </row>
    <row r="61" spans="1:20" ht="19.5" customHeight="1">
      <c r="A61" s="65" t="s">
        <v>37</v>
      </c>
      <c r="B61" s="3" t="s">
        <v>38</v>
      </c>
      <c r="C61" s="10">
        <v>879</v>
      </c>
      <c r="D61" s="11">
        <v>170</v>
      </c>
      <c r="E61" s="11">
        <v>165</v>
      </c>
      <c r="F61" s="11">
        <v>382</v>
      </c>
      <c r="G61" s="11">
        <v>3072</v>
      </c>
      <c r="H61" s="16">
        <f>SUM(D61:G61)</f>
        <v>3789</v>
      </c>
      <c r="I61" s="51">
        <f>D61*1</f>
        <v>170</v>
      </c>
      <c r="J61" s="51">
        <f>E61*2</f>
        <v>330</v>
      </c>
      <c r="K61" s="51">
        <f>F61*3</f>
        <v>1146</v>
      </c>
      <c r="L61" s="51">
        <f>G61*4</f>
        <v>12288</v>
      </c>
      <c r="M61" s="43">
        <f>SUM(I61:L61)</f>
        <v>13934</v>
      </c>
      <c r="N61" s="22">
        <f t="shared" si="28"/>
        <v>3.6774874637107415</v>
      </c>
      <c r="O61" s="71">
        <f>SQRT((((1-N63)^2)*D63+((2-N63)^2)*E63+((3-N63)^2)*F63+((4-N63)^2)*G63)/H63)</f>
        <v>0.7791637539940437</v>
      </c>
      <c r="P61" s="10">
        <v>7</v>
      </c>
      <c r="Q61" s="10">
        <v>11</v>
      </c>
      <c r="R61" s="10">
        <v>1</v>
      </c>
    </row>
    <row r="62" spans="1:20" ht="18" customHeight="1">
      <c r="A62" s="65"/>
      <c r="B62" s="3" t="s">
        <v>39</v>
      </c>
      <c r="C62" s="10">
        <v>506</v>
      </c>
      <c r="D62" s="11">
        <v>82</v>
      </c>
      <c r="E62" s="11">
        <v>178</v>
      </c>
      <c r="F62" s="11">
        <v>243</v>
      </c>
      <c r="G62" s="11">
        <v>1523</v>
      </c>
      <c r="H62" s="16">
        <f>SUM(D62:G62)</f>
        <v>2026</v>
      </c>
      <c r="I62" s="51">
        <f t="shared" ref="I62:I63" si="45">D62*1</f>
        <v>82</v>
      </c>
      <c r="J62" s="51">
        <f t="shared" ref="J62:J63" si="46">E62*2</f>
        <v>356</v>
      </c>
      <c r="K62" s="51">
        <f t="shared" ref="K62:K63" si="47">F62*3</f>
        <v>729</v>
      </c>
      <c r="L62" s="51">
        <f t="shared" ref="L62:L63" si="48">G62*4</f>
        <v>6092</v>
      </c>
      <c r="M62" s="43">
        <f>SUM(I62:L62)</f>
        <v>7259</v>
      </c>
      <c r="N62" s="22">
        <f t="shared" si="28"/>
        <v>3.5829220138203355</v>
      </c>
      <c r="O62" s="71"/>
      <c r="P62" s="10">
        <v>4</v>
      </c>
      <c r="Q62" s="10">
        <v>6</v>
      </c>
      <c r="R62" s="10">
        <v>2</v>
      </c>
    </row>
    <row r="63" spans="1:20">
      <c r="A63" s="65"/>
      <c r="B63" s="13" t="s">
        <v>151</v>
      </c>
      <c r="C63" s="15">
        <f>SUM(C61:C62)</f>
        <v>1385</v>
      </c>
      <c r="D63" s="15">
        <f>SUM(D61:D62)</f>
        <v>252</v>
      </c>
      <c r="E63" s="15">
        <f>SUM(E61:E62)</f>
        <v>343</v>
      </c>
      <c r="F63" s="15">
        <f>SUM(F61:F62)</f>
        <v>625</v>
      </c>
      <c r="G63" s="15">
        <f>SUM(G61:G62)</f>
        <v>4595</v>
      </c>
      <c r="H63" s="15">
        <f>SUM(D63:G63)</f>
        <v>5815</v>
      </c>
      <c r="I63" s="52">
        <f t="shared" si="45"/>
        <v>252</v>
      </c>
      <c r="J63" s="52">
        <f t="shared" si="46"/>
        <v>686</v>
      </c>
      <c r="K63" s="52">
        <f t="shared" si="47"/>
        <v>1875</v>
      </c>
      <c r="L63" s="52">
        <f t="shared" si="48"/>
        <v>18380</v>
      </c>
      <c r="M63" s="15">
        <f>SUM(I63:L63)</f>
        <v>21193</v>
      </c>
      <c r="N63" s="21">
        <f t="shared" si="28"/>
        <v>3.6445399828030953</v>
      </c>
      <c r="O63" s="71"/>
      <c r="P63" s="15">
        <f>SUM(P61:P62)</f>
        <v>11</v>
      </c>
      <c r="Q63" s="15">
        <f>SUM(Q61:Q62)</f>
        <v>17</v>
      </c>
      <c r="R63" s="15">
        <f>SUM(R61:R62)</f>
        <v>3</v>
      </c>
    </row>
    <row r="64" spans="1:20">
      <c r="A64" s="86"/>
      <c r="B64" s="86"/>
      <c r="C64" s="86"/>
      <c r="D64" s="86"/>
      <c r="E64" s="86"/>
      <c r="F64" s="86"/>
      <c r="G64" s="86"/>
      <c r="H64" s="86"/>
      <c r="I64" s="87"/>
      <c r="J64" s="87"/>
      <c r="K64" s="87"/>
      <c r="L64" s="87"/>
      <c r="M64" s="86"/>
      <c r="N64" s="86"/>
      <c r="O64" s="86"/>
      <c r="P64" s="86"/>
      <c r="Q64" s="86"/>
      <c r="R64" s="86"/>
      <c r="T64" s="27"/>
    </row>
    <row r="65" spans="1:20" ht="15" customHeight="1">
      <c r="A65" s="65" t="s">
        <v>40</v>
      </c>
      <c r="B65" s="17" t="s">
        <v>41</v>
      </c>
      <c r="C65" s="10">
        <v>150</v>
      </c>
      <c r="D65" s="11">
        <v>8</v>
      </c>
      <c r="E65" s="11">
        <v>69</v>
      </c>
      <c r="F65" s="11">
        <v>108</v>
      </c>
      <c r="G65" s="11">
        <v>709</v>
      </c>
      <c r="H65" s="16">
        <f>SUM(D65:G65)</f>
        <v>894</v>
      </c>
      <c r="I65" s="51">
        <f>D65*1</f>
        <v>8</v>
      </c>
      <c r="J65" s="51">
        <f>E65*2</f>
        <v>138</v>
      </c>
      <c r="K65" s="51">
        <f>F65*3</f>
        <v>324</v>
      </c>
      <c r="L65" s="51">
        <f>G65*4</f>
        <v>2836</v>
      </c>
      <c r="M65" s="43">
        <f>SUM(I65:L65)</f>
        <v>3306</v>
      </c>
      <c r="N65" s="22">
        <f t="shared" si="28"/>
        <v>3.6979865771812079</v>
      </c>
      <c r="O65" s="71">
        <f>SQRT((((1-N69)^2)*D69+((2-N69)^2)*E69+((3-N69)^2)*F69+((4-N69)^2)*G69)/H69)</f>
        <v>0.87664786010766482</v>
      </c>
      <c r="P65" s="10">
        <v>11</v>
      </c>
      <c r="Q65" s="10">
        <v>6</v>
      </c>
      <c r="R65" s="10">
        <v>0</v>
      </c>
    </row>
    <row r="66" spans="1:20" ht="15" customHeight="1">
      <c r="A66" s="65"/>
      <c r="B66" s="3" t="s">
        <v>42</v>
      </c>
      <c r="C66" s="10">
        <v>1085</v>
      </c>
      <c r="D66" s="11">
        <v>454</v>
      </c>
      <c r="E66" s="11">
        <v>401</v>
      </c>
      <c r="F66" s="11">
        <v>741</v>
      </c>
      <c r="G66" s="11">
        <v>2755</v>
      </c>
      <c r="H66" s="16">
        <f>SUM(D66:G66)</f>
        <v>4351</v>
      </c>
      <c r="I66" s="51">
        <f t="shared" ref="I66:I69" si="49">D66*1</f>
        <v>454</v>
      </c>
      <c r="J66" s="51">
        <f t="shared" ref="J66:J69" si="50">E66*2</f>
        <v>802</v>
      </c>
      <c r="K66" s="51">
        <f t="shared" ref="K66:K69" si="51">F66*3</f>
        <v>2223</v>
      </c>
      <c r="L66" s="51">
        <f t="shared" ref="L66:L69" si="52">G66*4</f>
        <v>11020</v>
      </c>
      <c r="M66" s="43">
        <f>SUM(I66:L66)</f>
        <v>14499</v>
      </c>
      <c r="N66" s="22">
        <f t="shared" si="28"/>
        <v>3.3323373937025971</v>
      </c>
      <c r="O66" s="71"/>
      <c r="P66" s="10">
        <v>21</v>
      </c>
      <c r="Q66" s="10">
        <v>53</v>
      </c>
      <c r="R66" s="10">
        <v>0</v>
      </c>
    </row>
    <row r="67" spans="1:20" ht="15" customHeight="1">
      <c r="A67" s="65"/>
      <c r="B67" s="3" t="s">
        <v>43</v>
      </c>
      <c r="C67" s="10">
        <v>415</v>
      </c>
      <c r="D67" s="11">
        <v>27</v>
      </c>
      <c r="E67" s="11">
        <v>49</v>
      </c>
      <c r="F67" s="11">
        <v>111</v>
      </c>
      <c r="G67" s="11">
        <v>1486</v>
      </c>
      <c r="H67" s="16">
        <f>SUM(D67:G67)</f>
        <v>1673</v>
      </c>
      <c r="I67" s="51">
        <f t="shared" si="49"/>
        <v>27</v>
      </c>
      <c r="J67" s="51">
        <f t="shared" si="50"/>
        <v>98</v>
      </c>
      <c r="K67" s="51">
        <f t="shared" si="51"/>
        <v>333</v>
      </c>
      <c r="L67" s="51">
        <f t="shared" si="52"/>
        <v>5944</v>
      </c>
      <c r="M67" s="43">
        <f>SUM(I67:L67)</f>
        <v>6402</v>
      </c>
      <c r="N67" s="22">
        <f t="shared" si="28"/>
        <v>3.8266586969515841</v>
      </c>
      <c r="O67" s="71"/>
      <c r="P67" s="10">
        <v>16</v>
      </c>
      <c r="Q67" s="10">
        <v>14</v>
      </c>
      <c r="R67" s="10">
        <v>0</v>
      </c>
    </row>
    <row r="68" spans="1:20" ht="15" customHeight="1">
      <c r="A68" s="65"/>
      <c r="B68" s="3" t="s">
        <v>44</v>
      </c>
      <c r="C68" s="10">
        <v>262</v>
      </c>
      <c r="D68" s="11">
        <v>92</v>
      </c>
      <c r="E68" s="11">
        <v>167</v>
      </c>
      <c r="F68" s="11">
        <v>535</v>
      </c>
      <c r="G68" s="11">
        <v>1656</v>
      </c>
      <c r="H68" s="16">
        <f>SUM(D68:G68)</f>
        <v>2450</v>
      </c>
      <c r="I68" s="51">
        <f t="shared" si="49"/>
        <v>92</v>
      </c>
      <c r="J68" s="51">
        <f t="shared" si="50"/>
        <v>334</v>
      </c>
      <c r="K68" s="51">
        <f t="shared" si="51"/>
        <v>1605</v>
      </c>
      <c r="L68" s="51">
        <f t="shared" si="52"/>
        <v>6624</v>
      </c>
      <c r="M68" s="43">
        <f>SUM(I68:L68)</f>
        <v>8655</v>
      </c>
      <c r="N68" s="22">
        <f t="shared" si="28"/>
        <v>3.5326530612244897</v>
      </c>
      <c r="O68" s="71"/>
      <c r="P68" s="10">
        <v>6</v>
      </c>
      <c r="Q68" s="10">
        <v>32</v>
      </c>
      <c r="R68" s="10">
        <v>0</v>
      </c>
    </row>
    <row r="69" spans="1:20">
      <c r="A69" s="65"/>
      <c r="B69" s="13" t="s">
        <v>151</v>
      </c>
      <c r="C69" s="15">
        <f>SUM(C65:C68)</f>
        <v>1912</v>
      </c>
      <c r="D69" s="15">
        <f>SUM(D65:D68)</f>
        <v>581</v>
      </c>
      <c r="E69" s="15">
        <f>SUM(E65:E68)</f>
        <v>686</v>
      </c>
      <c r="F69" s="15">
        <f>SUM(F65:F68)</f>
        <v>1495</v>
      </c>
      <c r="G69" s="15">
        <f>SUM(G65:G68)</f>
        <v>6606</v>
      </c>
      <c r="H69" s="15">
        <f>SUM(D69:G69)</f>
        <v>9368</v>
      </c>
      <c r="I69" s="52">
        <f t="shared" si="49"/>
        <v>581</v>
      </c>
      <c r="J69" s="52">
        <f t="shared" si="50"/>
        <v>1372</v>
      </c>
      <c r="K69" s="52">
        <f t="shared" si="51"/>
        <v>4485</v>
      </c>
      <c r="L69" s="52">
        <f t="shared" si="52"/>
        <v>26424</v>
      </c>
      <c r="M69" s="15">
        <f>SUM(I69:L69)</f>
        <v>32862</v>
      </c>
      <c r="N69" s="21">
        <f t="shared" si="28"/>
        <v>3.5078992314261317</v>
      </c>
      <c r="O69" s="71"/>
      <c r="P69" s="15">
        <f>SUM(P65:P68)</f>
        <v>54</v>
      </c>
      <c r="Q69" s="15">
        <f>SUM(Q65:Q68)</f>
        <v>105</v>
      </c>
      <c r="R69" s="15">
        <f>SUM(R65:R68)</f>
        <v>0</v>
      </c>
    </row>
    <row r="70" spans="1:20">
      <c r="A70" s="69"/>
      <c r="B70" s="69"/>
      <c r="C70" s="69"/>
      <c r="D70" s="69"/>
      <c r="E70" s="69"/>
      <c r="F70" s="69"/>
      <c r="G70" s="69"/>
      <c r="H70" s="69"/>
      <c r="I70" s="70"/>
      <c r="J70" s="70"/>
      <c r="K70" s="70"/>
      <c r="L70" s="70"/>
      <c r="M70" s="69"/>
      <c r="N70" s="69"/>
      <c r="O70" s="69"/>
      <c r="P70" s="69"/>
      <c r="Q70" s="69"/>
      <c r="R70" s="69"/>
      <c r="T70" s="27"/>
    </row>
    <row r="71" spans="1:20" ht="17.25" customHeight="1">
      <c r="A71" s="65" t="s">
        <v>45</v>
      </c>
      <c r="B71" s="4" t="s">
        <v>46</v>
      </c>
      <c r="C71" s="43">
        <v>420</v>
      </c>
      <c r="D71" s="44">
        <v>226</v>
      </c>
      <c r="E71" s="44">
        <v>331</v>
      </c>
      <c r="F71" s="44">
        <v>949</v>
      </c>
      <c r="G71" s="44">
        <v>3702</v>
      </c>
      <c r="H71" s="16">
        <f>SUM(D71:G71)</f>
        <v>5208</v>
      </c>
      <c r="I71" s="51">
        <f>D71*1</f>
        <v>226</v>
      </c>
      <c r="J71" s="51">
        <f>E71*2</f>
        <v>662</v>
      </c>
      <c r="K71" s="51">
        <f>F71*3</f>
        <v>2847</v>
      </c>
      <c r="L71" s="51">
        <f>G71*4</f>
        <v>14808</v>
      </c>
      <c r="M71" s="43">
        <f>SUM(I71:L71)</f>
        <v>18543</v>
      </c>
      <c r="N71" s="22">
        <f t="shared" si="28"/>
        <v>3.560483870967742</v>
      </c>
      <c r="O71" s="71">
        <f>SQRT((((1-N72)^2)*D72+((2-N72)^2)*E72+((3-N72)^2)*F72+((4-N72)^2)*G72)/H72)</f>
        <v>0.79612970056635801</v>
      </c>
      <c r="P71" s="10">
        <v>30</v>
      </c>
      <c r="Q71" s="10">
        <v>26</v>
      </c>
      <c r="R71" s="10">
        <v>0</v>
      </c>
    </row>
    <row r="72" spans="1:20" ht="15" customHeight="1">
      <c r="A72" s="65"/>
      <c r="B72" s="13" t="s">
        <v>151</v>
      </c>
      <c r="C72" s="15">
        <f>SUM(C71)</f>
        <v>420</v>
      </c>
      <c r="D72" s="15">
        <f>SUM(D71)</f>
        <v>226</v>
      </c>
      <c r="E72" s="15">
        <f>SUM(E71)</f>
        <v>331</v>
      </c>
      <c r="F72" s="15">
        <f>SUM(F71)</f>
        <v>949</v>
      </c>
      <c r="G72" s="15">
        <f>SUM(G71)</f>
        <v>3702</v>
      </c>
      <c r="H72" s="15">
        <f>SUM(D72:G72)</f>
        <v>5208</v>
      </c>
      <c r="I72" s="52">
        <f>D72*1</f>
        <v>226</v>
      </c>
      <c r="J72" s="52">
        <f>E72*2</f>
        <v>662</v>
      </c>
      <c r="K72" s="52">
        <f>F72*3</f>
        <v>2847</v>
      </c>
      <c r="L72" s="52">
        <f>G72*4</f>
        <v>14808</v>
      </c>
      <c r="M72" s="15">
        <f>SUM(I72:L72)</f>
        <v>18543</v>
      </c>
      <c r="N72" s="21">
        <f t="shared" si="28"/>
        <v>3.560483870967742</v>
      </c>
      <c r="O72" s="71"/>
      <c r="P72" s="15">
        <f>SUM(P71)</f>
        <v>30</v>
      </c>
      <c r="Q72" s="15">
        <f>SUM(Q71)</f>
        <v>26</v>
      </c>
      <c r="R72" s="15">
        <f>SUM(R71)</f>
        <v>0</v>
      </c>
    </row>
    <row r="73" spans="1:20">
      <c r="A73" s="69"/>
      <c r="B73" s="69"/>
      <c r="C73" s="69"/>
      <c r="D73" s="69"/>
      <c r="E73" s="69"/>
      <c r="F73" s="69"/>
      <c r="G73" s="69"/>
      <c r="H73" s="69"/>
      <c r="I73" s="70"/>
      <c r="J73" s="70"/>
      <c r="K73" s="70"/>
      <c r="L73" s="70"/>
      <c r="M73" s="69"/>
      <c r="N73" s="69"/>
      <c r="O73" s="69"/>
      <c r="P73" s="69"/>
      <c r="Q73" s="69"/>
      <c r="R73" s="69"/>
      <c r="T73" s="27"/>
    </row>
    <row r="74" spans="1:20" ht="15" customHeight="1">
      <c r="A74" s="72" t="s">
        <v>47</v>
      </c>
      <c r="B74" s="3" t="s">
        <v>48</v>
      </c>
      <c r="C74" s="10">
        <v>149</v>
      </c>
      <c r="D74" s="11">
        <v>95</v>
      </c>
      <c r="E74" s="11">
        <v>156</v>
      </c>
      <c r="F74" s="11">
        <v>358</v>
      </c>
      <c r="G74" s="11">
        <v>3238</v>
      </c>
      <c r="H74" s="16">
        <f>SUM(D74:G74)</f>
        <v>3847</v>
      </c>
      <c r="I74" s="51">
        <f>D74*1</f>
        <v>95</v>
      </c>
      <c r="J74" s="51">
        <f>E74*2</f>
        <v>312</v>
      </c>
      <c r="K74" s="51">
        <f>F74*3</f>
        <v>1074</v>
      </c>
      <c r="L74" s="51">
        <f>G74*4</f>
        <v>12952</v>
      </c>
      <c r="M74" s="43">
        <f>SUM(I74:L74)</f>
        <v>14433</v>
      </c>
      <c r="N74" s="22">
        <f>M74/H74</f>
        <v>3.7517546139849234</v>
      </c>
      <c r="O74" s="71">
        <f>SQRT((((1-N77)^2)*D77+((2-N77)^2)*E77+((3-N77)^2)*F77+((4-N77)^2)*G77)/H77)</f>
        <v>0.82021493838962245</v>
      </c>
      <c r="P74" s="10">
        <v>22</v>
      </c>
      <c r="Q74" s="10">
        <v>12</v>
      </c>
      <c r="R74" s="10">
        <v>0</v>
      </c>
    </row>
    <row r="75" spans="1:20" ht="15" customHeight="1">
      <c r="A75" s="72"/>
      <c r="B75" s="3" t="s">
        <v>49</v>
      </c>
      <c r="C75" s="10">
        <v>2366</v>
      </c>
      <c r="D75" s="11">
        <v>254</v>
      </c>
      <c r="E75" s="11">
        <v>426</v>
      </c>
      <c r="F75" s="11">
        <v>1227</v>
      </c>
      <c r="G75" s="11">
        <v>5447</v>
      </c>
      <c r="H75" s="16">
        <f>SUM(D75:G75)</f>
        <v>7354</v>
      </c>
      <c r="I75" s="51">
        <f t="shared" ref="I75:I77" si="53">D75*1</f>
        <v>254</v>
      </c>
      <c r="J75" s="51">
        <f t="shared" ref="J75:J77" si="54">E75*2</f>
        <v>852</v>
      </c>
      <c r="K75" s="51">
        <f t="shared" ref="K75:K77" si="55">F75*3</f>
        <v>3681</v>
      </c>
      <c r="L75" s="51">
        <f t="shared" ref="L75:L77" si="56">G75*4</f>
        <v>21788</v>
      </c>
      <c r="M75" s="43">
        <f>SUM(I75:L75)</f>
        <v>26575</v>
      </c>
      <c r="N75" s="22">
        <f t="shared" ref="N75:N77" si="57">M75/H75</f>
        <v>3.613679630133261</v>
      </c>
      <c r="O75" s="71"/>
      <c r="P75" s="10">
        <v>20</v>
      </c>
      <c r="Q75" s="10">
        <v>46</v>
      </c>
      <c r="R75" s="10">
        <v>5</v>
      </c>
    </row>
    <row r="76" spans="1:20" ht="15" customHeight="1">
      <c r="A76" s="72"/>
      <c r="B76" s="3" t="s">
        <v>50</v>
      </c>
      <c r="C76" s="10">
        <v>363</v>
      </c>
      <c r="D76" s="11">
        <v>478</v>
      </c>
      <c r="E76" s="11">
        <v>476</v>
      </c>
      <c r="F76" s="11">
        <v>932</v>
      </c>
      <c r="G76" s="11">
        <v>3463</v>
      </c>
      <c r="H76" s="16">
        <f>SUM(D76:G76)</f>
        <v>5349</v>
      </c>
      <c r="I76" s="51">
        <f t="shared" si="53"/>
        <v>478</v>
      </c>
      <c r="J76" s="51">
        <f t="shared" si="54"/>
        <v>952</v>
      </c>
      <c r="K76" s="51">
        <f t="shared" si="55"/>
        <v>2796</v>
      </c>
      <c r="L76" s="51">
        <f t="shared" si="56"/>
        <v>13852</v>
      </c>
      <c r="M76" s="43">
        <f>SUM(I76:L76)</f>
        <v>18078</v>
      </c>
      <c r="N76" s="22">
        <f t="shared" si="57"/>
        <v>3.3796971396522713</v>
      </c>
      <c r="O76" s="71"/>
      <c r="P76" s="10">
        <v>21</v>
      </c>
      <c r="Q76" s="10">
        <v>26</v>
      </c>
      <c r="R76" s="10">
        <v>0</v>
      </c>
    </row>
    <row r="77" spans="1:20">
      <c r="A77" s="72"/>
      <c r="B77" s="13" t="s">
        <v>151</v>
      </c>
      <c r="C77" s="15">
        <f>SUM(C74:C76)</f>
        <v>2878</v>
      </c>
      <c r="D77" s="15">
        <f>SUM(D74:D76)</f>
        <v>827</v>
      </c>
      <c r="E77" s="15">
        <f>SUM(E74:E76)</f>
        <v>1058</v>
      </c>
      <c r="F77" s="15">
        <f>SUM(F74:F76)</f>
        <v>2517</v>
      </c>
      <c r="G77" s="15">
        <f>SUM(G74:G76)</f>
        <v>12148</v>
      </c>
      <c r="H77" s="15">
        <f>SUM(D77:G77)</f>
        <v>16550</v>
      </c>
      <c r="I77" s="52">
        <f t="shared" si="53"/>
        <v>827</v>
      </c>
      <c r="J77" s="52">
        <f t="shared" si="54"/>
        <v>2116</v>
      </c>
      <c r="K77" s="52">
        <f t="shared" si="55"/>
        <v>7551</v>
      </c>
      <c r="L77" s="52">
        <f t="shared" si="56"/>
        <v>48592</v>
      </c>
      <c r="M77" s="15">
        <f>SUM(I77:L77)</f>
        <v>59086</v>
      </c>
      <c r="N77" s="21">
        <f t="shared" si="57"/>
        <v>3.5701510574018127</v>
      </c>
      <c r="O77" s="71"/>
      <c r="P77" s="15">
        <f>SUM(P74:P76)</f>
        <v>63</v>
      </c>
      <c r="Q77" s="15">
        <f>SUM(Q74:Q76)</f>
        <v>84</v>
      </c>
      <c r="R77" s="15">
        <f>SUM(R74:R76)</f>
        <v>5</v>
      </c>
    </row>
    <row r="78" spans="1:20">
      <c r="A78" s="69"/>
      <c r="B78" s="69"/>
      <c r="C78" s="69"/>
      <c r="D78" s="69"/>
      <c r="E78" s="69"/>
      <c r="F78" s="69"/>
      <c r="G78" s="69"/>
      <c r="H78" s="69"/>
      <c r="I78" s="70"/>
      <c r="J78" s="70"/>
      <c r="K78" s="70"/>
      <c r="L78" s="70"/>
      <c r="M78" s="69"/>
      <c r="N78" s="69"/>
      <c r="O78" s="69"/>
      <c r="P78" s="69"/>
      <c r="Q78" s="69"/>
      <c r="R78" s="69"/>
      <c r="T78" s="27"/>
    </row>
    <row r="79" spans="1:20" ht="15" customHeight="1">
      <c r="A79" s="65" t="s">
        <v>51</v>
      </c>
      <c r="B79" s="3" t="s">
        <v>52</v>
      </c>
      <c r="C79" s="10">
        <v>366</v>
      </c>
      <c r="D79" s="11">
        <v>295</v>
      </c>
      <c r="E79" s="11">
        <v>453</v>
      </c>
      <c r="F79" s="11">
        <v>922</v>
      </c>
      <c r="G79" s="11">
        <v>2872</v>
      </c>
      <c r="H79" s="16">
        <f t="shared" ref="H79:H83" si="58">SUM(D79:G79)</f>
        <v>4542</v>
      </c>
      <c r="I79" s="51">
        <f>D79*1</f>
        <v>295</v>
      </c>
      <c r="J79" s="51">
        <f>E79*2</f>
        <v>906</v>
      </c>
      <c r="K79" s="51">
        <f>F79*3</f>
        <v>2766</v>
      </c>
      <c r="L79" s="51">
        <f>G79*4</f>
        <v>11488</v>
      </c>
      <c r="M79" s="43">
        <f t="shared" ref="M79:M84" si="59">SUM(I79:L79)</f>
        <v>15455</v>
      </c>
      <c r="N79" s="22">
        <f>M79/H79</f>
        <v>3.4026860413914575</v>
      </c>
      <c r="O79" s="71">
        <f>SQRT((((1-N84)^2)*D84+((2-N84)^2)*E84+((3-N84)^2)*F84+((4-N84)^2)*G84)/H84)</f>
        <v>0.87462079698772588</v>
      </c>
      <c r="P79" s="10">
        <v>4</v>
      </c>
      <c r="Q79" s="10">
        <v>25</v>
      </c>
      <c r="R79" s="10">
        <v>0</v>
      </c>
    </row>
    <row r="80" spans="1:20" ht="15" customHeight="1">
      <c r="A80" s="65"/>
      <c r="B80" s="3" t="s">
        <v>55</v>
      </c>
      <c r="C80" s="10">
        <v>693</v>
      </c>
      <c r="D80" s="11">
        <v>364</v>
      </c>
      <c r="E80" s="11">
        <v>640</v>
      </c>
      <c r="F80" s="11">
        <v>1599</v>
      </c>
      <c r="G80" s="11">
        <v>6340</v>
      </c>
      <c r="H80" s="16">
        <f t="shared" si="58"/>
        <v>8943</v>
      </c>
      <c r="I80" s="51">
        <f t="shared" ref="I80:I84" si="60">D80*1</f>
        <v>364</v>
      </c>
      <c r="J80" s="51">
        <f t="shared" ref="J80:J84" si="61">E80*2</f>
        <v>1280</v>
      </c>
      <c r="K80" s="51">
        <f t="shared" ref="K80:K84" si="62">F80*3</f>
        <v>4797</v>
      </c>
      <c r="L80" s="51">
        <f t="shared" ref="L80:L84" si="63">G80*4</f>
        <v>25360</v>
      </c>
      <c r="M80" s="43">
        <f t="shared" si="59"/>
        <v>31801</v>
      </c>
      <c r="N80" s="22">
        <f t="shared" ref="N80:N84" si="64">M80/H80</f>
        <v>3.5559655596555966</v>
      </c>
      <c r="O80" s="71"/>
      <c r="P80" s="10">
        <v>56</v>
      </c>
      <c r="Q80" s="10">
        <v>67</v>
      </c>
      <c r="R80" s="10">
        <v>0</v>
      </c>
    </row>
    <row r="81" spans="1:20" ht="15" customHeight="1">
      <c r="A81" s="65"/>
      <c r="B81" s="3" t="s">
        <v>53</v>
      </c>
      <c r="C81" s="10">
        <v>568</v>
      </c>
      <c r="D81" s="11">
        <v>375</v>
      </c>
      <c r="E81" s="11">
        <v>254</v>
      </c>
      <c r="F81" s="11">
        <v>646</v>
      </c>
      <c r="G81" s="11">
        <v>2837</v>
      </c>
      <c r="H81" s="16">
        <f t="shared" si="58"/>
        <v>4112</v>
      </c>
      <c r="I81" s="51">
        <f t="shared" si="60"/>
        <v>375</v>
      </c>
      <c r="J81" s="51">
        <f t="shared" si="61"/>
        <v>508</v>
      </c>
      <c r="K81" s="51">
        <f t="shared" si="62"/>
        <v>1938</v>
      </c>
      <c r="L81" s="51">
        <f t="shared" si="63"/>
        <v>11348</v>
      </c>
      <c r="M81" s="43">
        <f t="shared" si="59"/>
        <v>14169</v>
      </c>
      <c r="N81" s="22">
        <f t="shared" si="64"/>
        <v>3.4457684824902723</v>
      </c>
      <c r="O81" s="71"/>
      <c r="P81" s="10">
        <v>21</v>
      </c>
      <c r="Q81" s="10">
        <v>25</v>
      </c>
      <c r="R81" s="10">
        <v>0</v>
      </c>
    </row>
    <row r="82" spans="1:20" ht="17.25" customHeight="1">
      <c r="A82" s="65"/>
      <c r="B82" s="3" t="s">
        <v>54</v>
      </c>
      <c r="C82" s="10">
        <v>347</v>
      </c>
      <c r="D82" s="11">
        <v>276</v>
      </c>
      <c r="E82" s="11">
        <v>356</v>
      </c>
      <c r="F82" s="11">
        <v>803</v>
      </c>
      <c r="G82" s="11">
        <v>3066</v>
      </c>
      <c r="H82" s="16">
        <f t="shared" si="58"/>
        <v>4501</v>
      </c>
      <c r="I82" s="51">
        <f t="shared" si="60"/>
        <v>276</v>
      </c>
      <c r="J82" s="51">
        <f t="shared" si="61"/>
        <v>712</v>
      </c>
      <c r="K82" s="51">
        <f t="shared" si="62"/>
        <v>2409</v>
      </c>
      <c r="L82" s="51">
        <f t="shared" si="63"/>
        <v>12264</v>
      </c>
      <c r="M82" s="43">
        <f t="shared" si="59"/>
        <v>15661</v>
      </c>
      <c r="N82" s="22">
        <f t="shared" si="64"/>
        <v>3.4794490113308152</v>
      </c>
      <c r="O82" s="71"/>
      <c r="P82" s="10">
        <v>31</v>
      </c>
      <c r="Q82" s="10">
        <v>29</v>
      </c>
      <c r="R82" s="10">
        <v>0</v>
      </c>
    </row>
    <row r="83" spans="1:20" ht="15" customHeight="1">
      <c r="A83" s="65"/>
      <c r="B83" s="3" t="s">
        <v>56</v>
      </c>
      <c r="C83" s="10">
        <v>435</v>
      </c>
      <c r="D83" s="11">
        <v>221</v>
      </c>
      <c r="E83" s="11">
        <v>247</v>
      </c>
      <c r="F83" s="11">
        <v>486</v>
      </c>
      <c r="G83" s="11">
        <v>2355</v>
      </c>
      <c r="H83" s="16">
        <f t="shared" si="58"/>
        <v>3309</v>
      </c>
      <c r="I83" s="51">
        <f t="shared" si="60"/>
        <v>221</v>
      </c>
      <c r="J83" s="51">
        <f t="shared" si="61"/>
        <v>494</v>
      </c>
      <c r="K83" s="51">
        <f t="shared" si="62"/>
        <v>1458</v>
      </c>
      <c r="L83" s="51">
        <f t="shared" si="63"/>
        <v>9420</v>
      </c>
      <c r="M83" s="43">
        <f t="shared" si="59"/>
        <v>11593</v>
      </c>
      <c r="N83" s="22">
        <f t="shared" si="64"/>
        <v>3.5034753702024779</v>
      </c>
      <c r="O83" s="71"/>
      <c r="P83" s="10">
        <v>30</v>
      </c>
      <c r="Q83" s="10">
        <v>25</v>
      </c>
      <c r="R83" s="10">
        <v>1</v>
      </c>
    </row>
    <row r="84" spans="1:20">
      <c r="A84" s="65"/>
      <c r="B84" s="13" t="s">
        <v>151</v>
      </c>
      <c r="C84" s="15">
        <f>SUM(C79:C83)</f>
        <v>2409</v>
      </c>
      <c r="D84" s="15">
        <f>SUM(D79:D83)</f>
        <v>1531</v>
      </c>
      <c r="E84" s="15">
        <f>SUM(E79:E83)</f>
        <v>1950</v>
      </c>
      <c r="F84" s="15">
        <f>SUM(F79:F83)</f>
        <v>4456</v>
      </c>
      <c r="G84" s="15">
        <f>SUM(G79:G83)</f>
        <v>17470</v>
      </c>
      <c r="H84" s="15">
        <f>SUM(D84:G84)</f>
        <v>25407</v>
      </c>
      <c r="I84" s="52">
        <f t="shared" si="60"/>
        <v>1531</v>
      </c>
      <c r="J84" s="52">
        <f t="shared" si="61"/>
        <v>3900</v>
      </c>
      <c r="K84" s="52">
        <f t="shared" si="62"/>
        <v>13368</v>
      </c>
      <c r="L84" s="52">
        <f t="shared" si="63"/>
        <v>69880</v>
      </c>
      <c r="M84" s="15">
        <f t="shared" si="59"/>
        <v>88679</v>
      </c>
      <c r="N84" s="21">
        <f t="shared" si="64"/>
        <v>3.4903373086157359</v>
      </c>
      <c r="O84" s="71"/>
      <c r="P84" s="15">
        <f>SUM(P79:P83)</f>
        <v>142</v>
      </c>
      <c r="Q84" s="15">
        <f>SUM(Q79:Q83)</f>
        <v>171</v>
      </c>
      <c r="R84" s="15">
        <f>SUM(R79:R83)</f>
        <v>1</v>
      </c>
    </row>
    <row r="85" spans="1:20">
      <c r="A85" s="69"/>
      <c r="B85" s="69"/>
      <c r="C85" s="69"/>
      <c r="D85" s="69"/>
      <c r="E85" s="69"/>
      <c r="F85" s="69"/>
      <c r="G85" s="69"/>
      <c r="H85" s="69"/>
      <c r="I85" s="70"/>
      <c r="J85" s="70"/>
      <c r="K85" s="70"/>
      <c r="L85" s="70"/>
      <c r="M85" s="69"/>
      <c r="N85" s="69"/>
      <c r="O85" s="69"/>
      <c r="P85" s="69"/>
      <c r="Q85" s="69"/>
      <c r="R85" s="69"/>
    </row>
    <row r="86" spans="1:20" ht="15" customHeight="1">
      <c r="A86" s="72" t="s">
        <v>57</v>
      </c>
      <c r="B86" s="3" t="s">
        <v>58</v>
      </c>
      <c r="C86" s="10">
        <v>608</v>
      </c>
      <c r="D86" s="11">
        <v>314</v>
      </c>
      <c r="E86" s="11">
        <v>341</v>
      </c>
      <c r="F86" s="11">
        <v>711</v>
      </c>
      <c r="G86" s="11">
        <v>2070</v>
      </c>
      <c r="H86" s="16">
        <f t="shared" ref="H86:H91" si="65">SUM(D86:G86)</f>
        <v>3436</v>
      </c>
      <c r="I86" s="51">
        <f>D86*1</f>
        <v>314</v>
      </c>
      <c r="J86" s="51">
        <f>E86*2</f>
        <v>682</v>
      </c>
      <c r="K86" s="51">
        <f>F86*3</f>
        <v>2133</v>
      </c>
      <c r="L86" s="51">
        <f>G86*4</f>
        <v>8280</v>
      </c>
      <c r="M86" s="43">
        <f t="shared" ref="M86:M91" si="66">SUM(I86:L86)</f>
        <v>11409</v>
      </c>
      <c r="N86" s="22">
        <f>M86/H86</f>
        <v>3.3204307334109431</v>
      </c>
      <c r="O86" s="71">
        <f>SQRT((((1-N91)^2)*D91+((2-N91)^2)*E91+((3-N91)^2)*F91+((4-N91)^2)*G91)/H91)</f>
        <v>0.86432181050550716</v>
      </c>
      <c r="P86" s="10">
        <v>7</v>
      </c>
      <c r="Q86" s="10">
        <v>38</v>
      </c>
      <c r="R86" s="10">
        <v>0</v>
      </c>
    </row>
    <row r="87" spans="1:20" ht="15" customHeight="1">
      <c r="A87" s="72"/>
      <c r="B87" s="3" t="s">
        <v>59</v>
      </c>
      <c r="C87" s="10">
        <v>99</v>
      </c>
      <c r="D87" s="11">
        <v>64</v>
      </c>
      <c r="E87" s="11">
        <v>136</v>
      </c>
      <c r="F87" s="11">
        <v>245</v>
      </c>
      <c r="G87" s="11">
        <v>1376</v>
      </c>
      <c r="H87" s="16">
        <f t="shared" si="65"/>
        <v>1821</v>
      </c>
      <c r="I87" s="51">
        <f t="shared" ref="I87:I91" si="67">D87*1</f>
        <v>64</v>
      </c>
      <c r="J87" s="51">
        <f t="shared" ref="J87:J91" si="68">E87*2</f>
        <v>272</v>
      </c>
      <c r="K87" s="51">
        <f t="shared" ref="K87:K91" si="69">F87*3</f>
        <v>735</v>
      </c>
      <c r="L87" s="51">
        <f t="shared" ref="L87:L91" si="70">G87*4</f>
        <v>5504</v>
      </c>
      <c r="M87" s="43">
        <f t="shared" si="66"/>
        <v>6575</v>
      </c>
      <c r="N87" s="22">
        <f t="shared" ref="N87:N144" si="71">M87/H87</f>
        <v>3.6106534870950027</v>
      </c>
      <c r="O87" s="71"/>
      <c r="P87" s="10">
        <v>10</v>
      </c>
      <c r="Q87" s="10">
        <v>2</v>
      </c>
      <c r="R87" s="10">
        <v>1</v>
      </c>
    </row>
    <row r="88" spans="1:20" ht="15" customHeight="1">
      <c r="A88" s="72"/>
      <c r="B88" s="3" t="s">
        <v>60</v>
      </c>
      <c r="C88" s="10">
        <v>1162</v>
      </c>
      <c r="D88" s="11">
        <v>244</v>
      </c>
      <c r="E88" s="11">
        <v>540</v>
      </c>
      <c r="F88" s="11">
        <v>1076</v>
      </c>
      <c r="G88" s="11">
        <v>5078</v>
      </c>
      <c r="H88" s="16">
        <f t="shared" si="65"/>
        <v>6938</v>
      </c>
      <c r="I88" s="51">
        <f t="shared" si="67"/>
        <v>244</v>
      </c>
      <c r="J88" s="51">
        <f t="shared" si="68"/>
        <v>1080</v>
      </c>
      <c r="K88" s="51">
        <f t="shared" si="69"/>
        <v>3228</v>
      </c>
      <c r="L88" s="51">
        <f t="shared" si="70"/>
        <v>20312</v>
      </c>
      <c r="M88" s="43">
        <f t="shared" si="66"/>
        <v>24864</v>
      </c>
      <c r="N88" s="22">
        <f t="shared" si="71"/>
        <v>3.5837417123090227</v>
      </c>
      <c r="O88" s="71"/>
      <c r="P88" s="10">
        <v>25</v>
      </c>
      <c r="Q88" s="10">
        <v>24</v>
      </c>
      <c r="R88" s="10">
        <v>0</v>
      </c>
    </row>
    <row r="89" spans="1:20" ht="15" customHeight="1">
      <c r="A89" s="72"/>
      <c r="B89" s="3" t="s">
        <v>61</v>
      </c>
      <c r="C89" s="10">
        <v>258</v>
      </c>
      <c r="D89" s="11">
        <v>215</v>
      </c>
      <c r="E89" s="11">
        <v>248</v>
      </c>
      <c r="F89" s="11">
        <v>595</v>
      </c>
      <c r="G89" s="11">
        <v>2476</v>
      </c>
      <c r="H89" s="16">
        <f t="shared" si="65"/>
        <v>3534</v>
      </c>
      <c r="I89" s="51">
        <f t="shared" si="67"/>
        <v>215</v>
      </c>
      <c r="J89" s="51">
        <f t="shared" si="68"/>
        <v>496</v>
      </c>
      <c r="K89" s="51">
        <f t="shared" si="69"/>
        <v>1785</v>
      </c>
      <c r="L89" s="51">
        <f t="shared" si="70"/>
        <v>9904</v>
      </c>
      <c r="M89" s="43">
        <f t="shared" si="66"/>
        <v>12400</v>
      </c>
      <c r="N89" s="22">
        <f t="shared" si="71"/>
        <v>3.5087719298245612</v>
      </c>
      <c r="O89" s="71"/>
      <c r="P89" s="10">
        <v>14</v>
      </c>
      <c r="Q89" s="10">
        <v>18</v>
      </c>
      <c r="R89" s="10">
        <v>1</v>
      </c>
    </row>
    <row r="90" spans="1:20" ht="15" customHeight="1">
      <c r="A90" s="72"/>
      <c r="B90" s="3" t="s">
        <v>62</v>
      </c>
      <c r="C90" s="10">
        <v>1978</v>
      </c>
      <c r="D90" s="11">
        <v>419</v>
      </c>
      <c r="E90" s="11">
        <v>413</v>
      </c>
      <c r="F90" s="11">
        <v>1050</v>
      </c>
      <c r="G90" s="11">
        <v>4300</v>
      </c>
      <c r="H90" s="16">
        <f t="shared" si="65"/>
        <v>6182</v>
      </c>
      <c r="I90" s="51">
        <f t="shared" si="67"/>
        <v>419</v>
      </c>
      <c r="J90" s="51">
        <f t="shared" si="68"/>
        <v>826</v>
      </c>
      <c r="K90" s="51">
        <f t="shared" si="69"/>
        <v>3150</v>
      </c>
      <c r="L90" s="51">
        <f t="shared" si="70"/>
        <v>17200</v>
      </c>
      <c r="M90" s="43">
        <f t="shared" si="66"/>
        <v>21595</v>
      </c>
      <c r="N90" s="22">
        <f t="shared" si="71"/>
        <v>3.4932060821740536</v>
      </c>
      <c r="O90" s="71"/>
      <c r="P90" s="10">
        <v>16</v>
      </c>
      <c r="Q90" s="10">
        <v>34</v>
      </c>
      <c r="R90" s="10">
        <v>1</v>
      </c>
    </row>
    <row r="91" spans="1:20">
      <c r="A91" s="72"/>
      <c r="B91" s="13" t="s">
        <v>151</v>
      </c>
      <c r="C91" s="15">
        <f>SUM(C86:C90)</f>
        <v>4105</v>
      </c>
      <c r="D91" s="15">
        <f>SUM(D86:D90)</f>
        <v>1256</v>
      </c>
      <c r="E91" s="15">
        <f>SUM(E86:E90)</f>
        <v>1678</v>
      </c>
      <c r="F91" s="15">
        <f>SUM(F86:F90)</f>
        <v>3677</v>
      </c>
      <c r="G91" s="15">
        <f>SUM(G86:G90)</f>
        <v>15300</v>
      </c>
      <c r="H91" s="15">
        <f t="shared" si="65"/>
        <v>21911</v>
      </c>
      <c r="I91" s="52">
        <f t="shared" si="67"/>
        <v>1256</v>
      </c>
      <c r="J91" s="52">
        <f t="shared" si="68"/>
        <v>3356</v>
      </c>
      <c r="K91" s="52">
        <f t="shared" si="69"/>
        <v>11031</v>
      </c>
      <c r="L91" s="52">
        <f t="shared" si="70"/>
        <v>61200</v>
      </c>
      <c r="M91" s="15">
        <f t="shared" si="66"/>
        <v>76843</v>
      </c>
      <c r="N91" s="21">
        <f t="shared" si="71"/>
        <v>3.5070512527953994</v>
      </c>
      <c r="O91" s="71"/>
      <c r="P91" s="15">
        <f>SUM(P86:P90)</f>
        <v>72</v>
      </c>
      <c r="Q91" s="15">
        <f>SUM(Q86:Q90)</f>
        <v>116</v>
      </c>
      <c r="R91" s="15">
        <f>SUM(R86:R90)</f>
        <v>3</v>
      </c>
    </row>
    <row r="92" spans="1:20">
      <c r="A92" s="73"/>
      <c r="B92" s="74"/>
      <c r="C92" s="74"/>
      <c r="D92" s="74"/>
      <c r="E92" s="74"/>
      <c r="F92" s="74"/>
      <c r="G92" s="74"/>
      <c r="H92" s="74"/>
      <c r="I92" s="75"/>
      <c r="J92" s="75"/>
      <c r="K92" s="75"/>
      <c r="L92" s="75"/>
      <c r="M92" s="74"/>
      <c r="N92" s="74"/>
      <c r="O92" s="74"/>
      <c r="P92" s="74"/>
      <c r="Q92" s="74"/>
      <c r="R92" s="76"/>
      <c r="T92" s="27"/>
    </row>
    <row r="93" spans="1:20" ht="15" customHeight="1">
      <c r="A93" s="65" t="s">
        <v>63</v>
      </c>
      <c r="B93" s="3" t="s">
        <v>64</v>
      </c>
      <c r="C93" s="10">
        <v>207</v>
      </c>
      <c r="D93" s="11">
        <v>71</v>
      </c>
      <c r="E93" s="11">
        <v>133</v>
      </c>
      <c r="F93" s="11">
        <v>335</v>
      </c>
      <c r="G93" s="11">
        <v>742</v>
      </c>
      <c r="H93" s="16">
        <f>SUM(D93:G93)</f>
        <v>1281</v>
      </c>
      <c r="I93" s="51">
        <f>D93*1</f>
        <v>71</v>
      </c>
      <c r="J93" s="51">
        <f>E93*2</f>
        <v>266</v>
      </c>
      <c r="K93" s="51">
        <f>F93*3</f>
        <v>1005</v>
      </c>
      <c r="L93" s="51">
        <f>G93*4</f>
        <v>2968</v>
      </c>
      <c r="M93" s="43">
        <f>SUM(I93:L93)</f>
        <v>4310</v>
      </c>
      <c r="N93" s="22">
        <f t="shared" si="71"/>
        <v>3.3645589383294303</v>
      </c>
      <c r="O93" s="71">
        <f>SQRT((((1-N97)^2)*D97+((2-N97)^2)*E97+((3-N97)^2)*F97+((4-N97)^2)*G97)/H97)</f>
        <v>0.87384646321853987</v>
      </c>
      <c r="P93" s="10">
        <v>5</v>
      </c>
      <c r="Q93" s="10">
        <v>7</v>
      </c>
      <c r="R93" s="10">
        <v>0</v>
      </c>
    </row>
    <row r="94" spans="1:20" ht="15" customHeight="1">
      <c r="A94" s="65"/>
      <c r="B94" s="3" t="s">
        <v>65</v>
      </c>
      <c r="C94" s="10">
        <v>299</v>
      </c>
      <c r="D94" s="11">
        <v>127</v>
      </c>
      <c r="E94" s="11">
        <v>188</v>
      </c>
      <c r="F94" s="11">
        <v>379</v>
      </c>
      <c r="G94" s="11">
        <v>2199</v>
      </c>
      <c r="H94" s="16">
        <f>SUM(D94:G94)</f>
        <v>2893</v>
      </c>
      <c r="I94" s="51">
        <f t="shared" ref="I94:I97" si="72">D94*1</f>
        <v>127</v>
      </c>
      <c r="J94" s="51">
        <f t="shared" ref="J94:J97" si="73">E94*2</f>
        <v>376</v>
      </c>
      <c r="K94" s="51">
        <f t="shared" ref="K94:K97" si="74">F94*3</f>
        <v>1137</v>
      </c>
      <c r="L94" s="51">
        <f t="shared" ref="L94:L97" si="75">G94*4</f>
        <v>8796</v>
      </c>
      <c r="M94" s="43">
        <f>SUM(I94:L94)</f>
        <v>10436</v>
      </c>
      <c r="N94" s="22">
        <f t="shared" si="71"/>
        <v>3.6073280331835464</v>
      </c>
      <c r="O94" s="71"/>
      <c r="P94" s="10">
        <v>17</v>
      </c>
      <c r="Q94" s="10">
        <v>24</v>
      </c>
      <c r="R94" s="10">
        <v>2</v>
      </c>
    </row>
    <row r="95" spans="1:20" ht="15" customHeight="1">
      <c r="A95" s="65"/>
      <c r="B95" s="3" t="s">
        <v>66</v>
      </c>
      <c r="C95" s="10">
        <v>338</v>
      </c>
      <c r="D95" s="11">
        <v>347</v>
      </c>
      <c r="E95" s="11">
        <v>328</v>
      </c>
      <c r="F95" s="11">
        <v>735</v>
      </c>
      <c r="G95" s="11">
        <v>2164</v>
      </c>
      <c r="H95" s="16">
        <f>SUM(D95:G95)</f>
        <v>3574</v>
      </c>
      <c r="I95" s="51">
        <f t="shared" si="72"/>
        <v>347</v>
      </c>
      <c r="J95" s="51">
        <f t="shared" si="73"/>
        <v>656</v>
      </c>
      <c r="K95" s="51">
        <f t="shared" si="74"/>
        <v>2205</v>
      </c>
      <c r="L95" s="51">
        <f t="shared" si="75"/>
        <v>8656</v>
      </c>
      <c r="M95" s="43">
        <f>SUM(I95:L95)</f>
        <v>11864</v>
      </c>
      <c r="N95" s="22">
        <f t="shared" si="71"/>
        <v>3.3195299384443202</v>
      </c>
      <c r="O95" s="71"/>
      <c r="P95" s="10">
        <v>16</v>
      </c>
      <c r="Q95" s="10">
        <v>35</v>
      </c>
      <c r="R95" s="10">
        <v>0</v>
      </c>
    </row>
    <row r="96" spans="1:20" ht="15" customHeight="1">
      <c r="A96" s="65"/>
      <c r="B96" s="17" t="s">
        <v>67</v>
      </c>
      <c r="C96" s="10">
        <v>536</v>
      </c>
      <c r="D96" s="11">
        <v>162</v>
      </c>
      <c r="E96" s="11">
        <v>164</v>
      </c>
      <c r="F96" s="11">
        <v>595</v>
      </c>
      <c r="G96" s="11">
        <v>2755</v>
      </c>
      <c r="H96" s="16">
        <f>SUM(D96:G96)</f>
        <v>3676</v>
      </c>
      <c r="I96" s="51">
        <f t="shared" si="72"/>
        <v>162</v>
      </c>
      <c r="J96" s="51">
        <f t="shared" si="73"/>
        <v>328</v>
      </c>
      <c r="K96" s="51">
        <f t="shared" si="74"/>
        <v>1785</v>
      </c>
      <c r="L96" s="51">
        <f t="shared" si="75"/>
        <v>11020</v>
      </c>
      <c r="M96" s="43">
        <f>SUM(I96:L96)</f>
        <v>13295</v>
      </c>
      <c r="N96" s="22">
        <f t="shared" si="71"/>
        <v>3.6167029379760609</v>
      </c>
      <c r="O96" s="71"/>
      <c r="P96" s="10">
        <v>31</v>
      </c>
      <c r="Q96" s="10">
        <v>21</v>
      </c>
      <c r="R96" s="10">
        <v>0</v>
      </c>
    </row>
    <row r="97" spans="1:20">
      <c r="A97" s="65"/>
      <c r="B97" s="13" t="s">
        <v>151</v>
      </c>
      <c r="C97" s="15">
        <f>SUM(C93:C96)</f>
        <v>1380</v>
      </c>
      <c r="D97" s="15">
        <f>SUM(D93:D96)</f>
        <v>707</v>
      </c>
      <c r="E97" s="15">
        <f>SUM(E93:E96)</f>
        <v>813</v>
      </c>
      <c r="F97" s="15">
        <f>SUM(F93:F96)</f>
        <v>2044</v>
      </c>
      <c r="G97" s="15">
        <f>SUM(G93:G96)</f>
        <v>7860</v>
      </c>
      <c r="H97" s="15">
        <f>SUM(D97:G97)</f>
        <v>11424</v>
      </c>
      <c r="I97" s="52">
        <f t="shared" si="72"/>
        <v>707</v>
      </c>
      <c r="J97" s="52">
        <f t="shared" si="73"/>
        <v>1626</v>
      </c>
      <c r="K97" s="52">
        <f t="shared" si="74"/>
        <v>6132</v>
      </c>
      <c r="L97" s="52">
        <f t="shared" si="75"/>
        <v>31440</v>
      </c>
      <c r="M97" s="15">
        <f>SUM(I97:L97)</f>
        <v>39905</v>
      </c>
      <c r="N97" s="21">
        <f t="shared" si="71"/>
        <v>3.4930847338935576</v>
      </c>
      <c r="O97" s="71"/>
      <c r="P97" s="15">
        <f>SUM(P93:P96)</f>
        <v>69</v>
      </c>
      <c r="Q97" s="15">
        <f>SUM(Q93:Q96)</f>
        <v>87</v>
      </c>
      <c r="R97" s="15">
        <f>SUM(R93:R96)</f>
        <v>2</v>
      </c>
    </row>
    <row r="98" spans="1:20">
      <c r="A98" s="73"/>
      <c r="B98" s="74"/>
      <c r="C98" s="74"/>
      <c r="D98" s="74"/>
      <c r="E98" s="74"/>
      <c r="F98" s="74"/>
      <c r="G98" s="74"/>
      <c r="H98" s="74"/>
      <c r="I98" s="75"/>
      <c r="J98" s="75"/>
      <c r="K98" s="75"/>
      <c r="L98" s="75"/>
      <c r="M98" s="74"/>
      <c r="N98" s="74"/>
      <c r="O98" s="74"/>
      <c r="P98" s="74"/>
      <c r="Q98" s="74"/>
      <c r="R98" s="76"/>
      <c r="T98" s="27"/>
    </row>
    <row r="99" spans="1:20" ht="23.25" customHeight="1">
      <c r="A99" s="65" t="s">
        <v>68</v>
      </c>
      <c r="B99" s="4" t="s">
        <v>69</v>
      </c>
      <c r="C99" s="10">
        <v>686</v>
      </c>
      <c r="D99" s="11">
        <v>694</v>
      </c>
      <c r="E99" s="11">
        <v>969</v>
      </c>
      <c r="F99" s="11">
        <v>2182</v>
      </c>
      <c r="G99" s="44">
        <v>8057</v>
      </c>
      <c r="H99" s="16">
        <f>SUM(D99:G99)</f>
        <v>11902</v>
      </c>
      <c r="I99" s="51">
        <f>D99*1</f>
        <v>694</v>
      </c>
      <c r="J99" s="51">
        <f>E99*2</f>
        <v>1938</v>
      </c>
      <c r="K99" s="51">
        <f>F99*3</f>
        <v>6546</v>
      </c>
      <c r="L99" s="51">
        <f>G99*4</f>
        <v>32228</v>
      </c>
      <c r="M99" s="43">
        <f>SUM(I99:L99)</f>
        <v>41406</v>
      </c>
      <c r="N99" s="22">
        <f t="shared" si="71"/>
        <v>3.4789111073769114</v>
      </c>
      <c r="O99" s="71">
        <f>SQRT((((1-N100)^2)*D100+((2-N100)^2)*E100+((3-N100)^2)*F100+((4-N100)^2)*G100)/H100)</f>
        <v>0.87306483263202961</v>
      </c>
      <c r="P99" s="10">
        <v>71</v>
      </c>
      <c r="Q99" s="10">
        <v>73</v>
      </c>
      <c r="R99" s="10">
        <v>0</v>
      </c>
      <c r="T99" s="27"/>
    </row>
    <row r="100" spans="1:20">
      <c r="A100" s="65"/>
      <c r="B100" s="13" t="s">
        <v>151</v>
      </c>
      <c r="C100" s="15">
        <f>SUM(C99)</f>
        <v>686</v>
      </c>
      <c r="D100" s="15">
        <f>SUM(D99)</f>
        <v>694</v>
      </c>
      <c r="E100" s="15">
        <f>SUM(E99)</f>
        <v>969</v>
      </c>
      <c r="F100" s="15">
        <f>SUM(F99)</f>
        <v>2182</v>
      </c>
      <c r="G100" s="15">
        <f>SUM(G99)</f>
        <v>8057</v>
      </c>
      <c r="H100" s="15">
        <f>SUM(D100:G100)</f>
        <v>11902</v>
      </c>
      <c r="I100" s="52">
        <f>D100*1</f>
        <v>694</v>
      </c>
      <c r="J100" s="52">
        <f>E100*2</f>
        <v>1938</v>
      </c>
      <c r="K100" s="52">
        <f>F100*3</f>
        <v>6546</v>
      </c>
      <c r="L100" s="52">
        <f>G100*4</f>
        <v>32228</v>
      </c>
      <c r="M100" s="15">
        <f>SUM(I100:L100)</f>
        <v>41406</v>
      </c>
      <c r="N100" s="21">
        <f t="shared" si="71"/>
        <v>3.4789111073769114</v>
      </c>
      <c r="O100" s="71"/>
      <c r="P100" s="15">
        <f>SUM(P99)</f>
        <v>71</v>
      </c>
      <c r="Q100" s="15">
        <f>SUM(Q99)</f>
        <v>73</v>
      </c>
      <c r="R100" s="15">
        <f>SUM(R99)</f>
        <v>0</v>
      </c>
    </row>
    <row r="101" spans="1:20">
      <c r="A101" s="73"/>
      <c r="B101" s="74"/>
      <c r="C101" s="74"/>
      <c r="D101" s="74"/>
      <c r="E101" s="74"/>
      <c r="F101" s="74"/>
      <c r="G101" s="74"/>
      <c r="H101" s="74"/>
      <c r="I101" s="75"/>
      <c r="J101" s="75"/>
      <c r="K101" s="75"/>
      <c r="L101" s="75"/>
      <c r="M101" s="74"/>
      <c r="N101" s="74"/>
      <c r="O101" s="74"/>
      <c r="P101" s="74"/>
      <c r="Q101" s="74"/>
      <c r="R101" s="76"/>
    </row>
    <row r="102" spans="1:20" ht="21" customHeight="1">
      <c r="A102" s="65" t="s">
        <v>70</v>
      </c>
      <c r="B102" s="3" t="s">
        <v>71</v>
      </c>
      <c r="C102" s="10">
        <v>35</v>
      </c>
      <c r="D102" s="11">
        <v>0</v>
      </c>
      <c r="E102" s="11">
        <v>5</v>
      </c>
      <c r="F102" s="11">
        <v>28</v>
      </c>
      <c r="G102" s="11">
        <v>220</v>
      </c>
      <c r="H102" s="16">
        <f>SUM(D102:G102)</f>
        <v>253</v>
      </c>
      <c r="I102" s="51">
        <f>D102*1</f>
        <v>0</v>
      </c>
      <c r="J102" s="51">
        <f>E102*2</f>
        <v>10</v>
      </c>
      <c r="K102" s="51">
        <f>F102*3</f>
        <v>84</v>
      </c>
      <c r="L102" s="51">
        <f>G102*4</f>
        <v>880</v>
      </c>
      <c r="M102" s="43">
        <f>SUM(I102:L102)</f>
        <v>974</v>
      </c>
      <c r="N102" s="22">
        <f t="shared" si="71"/>
        <v>3.849802371541502</v>
      </c>
      <c r="O102" s="71">
        <f>SQRT((((1-N103)^2)*D103+((2-N103)^2)*E103+((3-N103)^2)*F103+((4-N103)^2)*G103)/H103)</f>
        <v>0.40885693410231622</v>
      </c>
      <c r="P102" s="24">
        <v>1</v>
      </c>
      <c r="Q102" s="24">
        <v>1</v>
      </c>
      <c r="R102" s="25">
        <v>0</v>
      </c>
    </row>
    <row r="103" spans="1:20" ht="15" customHeight="1">
      <c r="A103" s="65"/>
      <c r="B103" s="13" t="s">
        <v>151</v>
      </c>
      <c r="C103" s="15">
        <f>SUM(C102)</f>
        <v>35</v>
      </c>
      <c r="D103" s="15">
        <f>SUM(D102)</f>
        <v>0</v>
      </c>
      <c r="E103" s="15">
        <f>SUM(E102)</f>
        <v>5</v>
      </c>
      <c r="F103" s="15">
        <f>SUM(F102)</f>
        <v>28</v>
      </c>
      <c r="G103" s="15">
        <f>SUM(G102)</f>
        <v>220</v>
      </c>
      <c r="H103" s="15">
        <f>SUM(D103:G103)</f>
        <v>253</v>
      </c>
      <c r="I103" s="52">
        <f>D103*1</f>
        <v>0</v>
      </c>
      <c r="J103" s="52">
        <f>E103*2</f>
        <v>10</v>
      </c>
      <c r="K103" s="52">
        <f>F103*3</f>
        <v>84</v>
      </c>
      <c r="L103" s="52">
        <f>G103*4</f>
        <v>880</v>
      </c>
      <c r="M103" s="15">
        <f>SUM(I103:L103)</f>
        <v>974</v>
      </c>
      <c r="N103" s="21">
        <f t="shared" si="71"/>
        <v>3.849802371541502</v>
      </c>
      <c r="O103" s="71"/>
      <c r="P103" s="26">
        <f>SUM(P102)</f>
        <v>1</v>
      </c>
      <c r="Q103" s="26">
        <f>SUM(Q102)</f>
        <v>1</v>
      </c>
      <c r="R103" s="26">
        <f>SUM(R102)</f>
        <v>0</v>
      </c>
    </row>
    <row r="104" spans="1:20">
      <c r="A104" s="69"/>
      <c r="B104" s="69"/>
      <c r="C104" s="69"/>
      <c r="D104" s="69"/>
      <c r="E104" s="69"/>
      <c r="F104" s="69"/>
      <c r="G104" s="69"/>
      <c r="H104" s="69"/>
      <c r="I104" s="70"/>
      <c r="J104" s="70"/>
      <c r="K104" s="70"/>
      <c r="L104" s="70"/>
      <c r="M104" s="69"/>
      <c r="N104" s="69"/>
      <c r="O104" s="69"/>
      <c r="P104" s="69"/>
      <c r="Q104" s="69"/>
      <c r="R104" s="69"/>
      <c r="T104" s="27"/>
    </row>
    <row r="105" spans="1:20" ht="25.5" customHeight="1">
      <c r="A105" s="65" t="s">
        <v>72</v>
      </c>
      <c r="B105" s="3" t="s">
        <v>73</v>
      </c>
      <c r="C105" s="10">
        <v>167</v>
      </c>
      <c r="D105" s="11">
        <v>170</v>
      </c>
      <c r="E105" s="11">
        <v>132</v>
      </c>
      <c r="F105" s="11">
        <v>284</v>
      </c>
      <c r="G105" s="11">
        <v>1863</v>
      </c>
      <c r="H105" s="16">
        <f>SUM(D105:G105)</f>
        <v>2449</v>
      </c>
      <c r="I105" s="51">
        <f>D105*1</f>
        <v>170</v>
      </c>
      <c r="J105" s="51">
        <f>E105*2</f>
        <v>264</v>
      </c>
      <c r="K105" s="51">
        <f>F105*3</f>
        <v>852</v>
      </c>
      <c r="L105" s="51">
        <f>G105*4</f>
        <v>7452</v>
      </c>
      <c r="M105" s="43">
        <f>SUM(I105:L105)</f>
        <v>8738</v>
      </c>
      <c r="N105" s="22">
        <f t="shared" si="71"/>
        <v>3.5679869334422212</v>
      </c>
      <c r="O105" s="71">
        <f>SQRT((((1-N106)^2)*D106+((2-N106)^2)*E106+((3-N106)^2)*F106+((4-N106)^2)*G106)/H106)</f>
        <v>0.87731032579747159</v>
      </c>
      <c r="P105" s="10">
        <v>14</v>
      </c>
      <c r="Q105" s="10">
        <v>16</v>
      </c>
      <c r="R105" s="10">
        <v>3</v>
      </c>
    </row>
    <row r="106" spans="1:20" ht="18.75" customHeight="1">
      <c r="A106" s="65"/>
      <c r="B106" s="13" t="s">
        <v>151</v>
      </c>
      <c r="C106" s="15">
        <f>SUM(C105)</f>
        <v>167</v>
      </c>
      <c r="D106" s="15">
        <f>SUM(D105)</f>
        <v>170</v>
      </c>
      <c r="E106" s="15">
        <f>SUM(E105)</f>
        <v>132</v>
      </c>
      <c r="F106" s="15">
        <f>SUM(F105)</f>
        <v>284</v>
      </c>
      <c r="G106" s="15">
        <f>SUM(G105)</f>
        <v>1863</v>
      </c>
      <c r="H106" s="15">
        <f>SUM(D106:G106)</f>
        <v>2449</v>
      </c>
      <c r="I106" s="52">
        <f>D106*1</f>
        <v>170</v>
      </c>
      <c r="J106" s="52">
        <f>E106*2</f>
        <v>264</v>
      </c>
      <c r="K106" s="52">
        <f>F106*3</f>
        <v>852</v>
      </c>
      <c r="L106" s="52">
        <f>G106*4</f>
        <v>7452</v>
      </c>
      <c r="M106" s="15">
        <f>SUM(I106:L106)</f>
        <v>8738</v>
      </c>
      <c r="N106" s="21">
        <f t="shared" si="71"/>
        <v>3.5679869334422212</v>
      </c>
      <c r="O106" s="71"/>
      <c r="P106" s="15">
        <f>SUM(P105)</f>
        <v>14</v>
      </c>
      <c r="Q106" s="15">
        <f>SUM(Q105)</f>
        <v>16</v>
      </c>
      <c r="R106" s="15">
        <f>SUM(R105)</f>
        <v>3</v>
      </c>
    </row>
    <row r="107" spans="1:20">
      <c r="A107" s="69"/>
      <c r="B107" s="69"/>
      <c r="C107" s="69"/>
      <c r="D107" s="69"/>
      <c r="E107" s="69"/>
      <c r="F107" s="69"/>
      <c r="G107" s="69"/>
      <c r="H107" s="69"/>
      <c r="I107" s="70"/>
      <c r="J107" s="70"/>
      <c r="K107" s="70"/>
      <c r="L107" s="70"/>
      <c r="M107" s="69"/>
      <c r="N107" s="69"/>
      <c r="O107" s="69"/>
      <c r="P107" s="69"/>
      <c r="Q107" s="69"/>
      <c r="R107" s="69"/>
      <c r="T107" s="27"/>
    </row>
    <row r="108" spans="1:20" ht="16.5" customHeight="1">
      <c r="A108" s="89" t="s">
        <v>74</v>
      </c>
      <c r="B108" s="4" t="s">
        <v>75</v>
      </c>
      <c r="C108" s="11">
        <v>893</v>
      </c>
      <c r="D108" s="11">
        <v>476</v>
      </c>
      <c r="E108" s="11">
        <v>981</v>
      </c>
      <c r="F108" s="11">
        <v>2414</v>
      </c>
      <c r="G108" s="11">
        <v>9516</v>
      </c>
      <c r="H108" s="19">
        <f>SUM(D108:G108)</f>
        <v>13387</v>
      </c>
      <c r="I108" s="51">
        <f>D108*1</f>
        <v>476</v>
      </c>
      <c r="J108" s="51">
        <f>E108*2</f>
        <v>1962</v>
      </c>
      <c r="K108" s="51">
        <f>F108*3</f>
        <v>7242</v>
      </c>
      <c r="L108" s="51">
        <f>G108*4</f>
        <v>38064</v>
      </c>
      <c r="M108" s="44">
        <f>SUM(I108:L108)</f>
        <v>47744</v>
      </c>
      <c r="N108" s="22">
        <f t="shared" si="71"/>
        <v>3.566445058638978</v>
      </c>
      <c r="O108" s="71">
        <f>SQRT((((1-N109)^2)*D109+((2-N109)^2)*E109+((3-N109)^2)*F109+((4-N109)^2)*G109)/H109)</f>
        <v>0.77813009905801134</v>
      </c>
      <c r="P108" s="11">
        <v>92</v>
      </c>
      <c r="Q108" s="11">
        <v>78</v>
      </c>
      <c r="R108" s="11">
        <v>2</v>
      </c>
    </row>
    <row r="109" spans="1:20">
      <c r="A109" s="89"/>
      <c r="B109" s="13" t="s">
        <v>151</v>
      </c>
      <c r="C109" s="15">
        <f>SUM(C108)</f>
        <v>893</v>
      </c>
      <c r="D109" s="15">
        <f>SUM(D108)</f>
        <v>476</v>
      </c>
      <c r="E109" s="15">
        <f>SUM(E108)</f>
        <v>981</v>
      </c>
      <c r="F109" s="15">
        <f>SUM(F108)</f>
        <v>2414</v>
      </c>
      <c r="G109" s="15">
        <f>SUM(G108)</f>
        <v>9516</v>
      </c>
      <c r="H109" s="15">
        <f>SUM(D109:G109)</f>
        <v>13387</v>
      </c>
      <c r="I109" s="52">
        <f>D109*1</f>
        <v>476</v>
      </c>
      <c r="J109" s="52">
        <f>E109*2</f>
        <v>1962</v>
      </c>
      <c r="K109" s="52">
        <f>F109*3</f>
        <v>7242</v>
      </c>
      <c r="L109" s="52">
        <f>G109*4</f>
        <v>38064</v>
      </c>
      <c r="M109" s="15">
        <f>SUM(I109:L109)</f>
        <v>47744</v>
      </c>
      <c r="N109" s="21">
        <f t="shared" si="71"/>
        <v>3.566445058638978</v>
      </c>
      <c r="O109" s="71"/>
      <c r="P109" s="15">
        <f>SUM(P108)</f>
        <v>92</v>
      </c>
      <c r="Q109" s="15">
        <f>SUM(Q108)</f>
        <v>78</v>
      </c>
      <c r="R109" s="15">
        <f>SUM(R108)</f>
        <v>2</v>
      </c>
      <c r="S109" s="41"/>
    </row>
    <row r="110" spans="1:20">
      <c r="A110" s="69"/>
      <c r="B110" s="69"/>
      <c r="C110" s="69"/>
      <c r="D110" s="69"/>
      <c r="E110" s="69"/>
      <c r="F110" s="69"/>
      <c r="G110" s="69"/>
      <c r="H110" s="69"/>
      <c r="I110" s="70"/>
      <c r="J110" s="70"/>
      <c r="K110" s="70"/>
      <c r="L110" s="70"/>
      <c r="M110" s="69"/>
      <c r="N110" s="69"/>
      <c r="O110" s="69"/>
      <c r="P110" s="69"/>
      <c r="Q110" s="69"/>
      <c r="R110" s="69"/>
      <c r="T110" s="27"/>
    </row>
    <row r="111" spans="1:20" ht="15" customHeight="1">
      <c r="A111" s="65" t="s">
        <v>76</v>
      </c>
      <c r="B111" s="3" t="s">
        <v>77</v>
      </c>
      <c r="C111" s="10">
        <v>1381</v>
      </c>
      <c r="D111" s="11">
        <v>548</v>
      </c>
      <c r="E111" s="11">
        <v>708</v>
      </c>
      <c r="F111" s="11">
        <v>1703</v>
      </c>
      <c r="G111" s="11">
        <v>5956</v>
      </c>
      <c r="H111" s="16">
        <f>SUM(D111:G111)</f>
        <v>8915</v>
      </c>
      <c r="I111" s="51">
        <f>D111*1</f>
        <v>548</v>
      </c>
      <c r="J111" s="51">
        <f>E111*2</f>
        <v>1416</v>
      </c>
      <c r="K111" s="51">
        <f>F111*3</f>
        <v>5109</v>
      </c>
      <c r="L111" s="51">
        <f>G111*4</f>
        <v>23824</v>
      </c>
      <c r="M111" s="43">
        <f>SUM(I111:L111)</f>
        <v>30897</v>
      </c>
      <c r="N111" s="22">
        <f t="shared" si="71"/>
        <v>3.4657319125070107</v>
      </c>
      <c r="O111" s="71">
        <f>SQRT((((1-N114)^2)*D114+((2-N114)^2)*E114+((3-N114)^2)*F114+((4-N114)^2)*G114)/H114)</f>
        <v>0.86347331651862891</v>
      </c>
      <c r="P111" s="10">
        <v>42</v>
      </c>
      <c r="Q111" s="10">
        <v>40</v>
      </c>
      <c r="R111" s="10">
        <v>0</v>
      </c>
    </row>
    <row r="112" spans="1:20" ht="15" customHeight="1">
      <c r="A112" s="65"/>
      <c r="B112" s="3" t="s">
        <v>78</v>
      </c>
      <c r="C112" s="10">
        <v>671</v>
      </c>
      <c r="D112" s="11">
        <v>164</v>
      </c>
      <c r="E112" s="11">
        <v>361</v>
      </c>
      <c r="F112" s="11">
        <v>774</v>
      </c>
      <c r="G112" s="11">
        <v>2710</v>
      </c>
      <c r="H112" s="16">
        <f>SUM(D112:G112)</f>
        <v>4009</v>
      </c>
      <c r="I112" s="51">
        <f t="shared" ref="I112:I113" si="76">D112*1</f>
        <v>164</v>
      </c>
      <c r="J112" s="51">
        <f t="shared" ref="J112:J114" si="77">E112*2</f>
        <v>722</v>
      </c>
      <c r="K112" s="51">
        <f t="shared" ref="K112:K114" si="78">F112*3</f>
        <v>2322</v>
      </c>
      <c r="L112" s="51">
        <f t="shared" ref="L112:L114" si="79">G112*4</f>
        <v>10840</v>
      </c>
      <c r="M112" s="43">
        <f>SUM(I112:L112)</f>
        <v>14048</v>
      </c>
      <c r="N112" s="22">
        <f t="shared" si="71"/>
        <v>3.5041157395859317</v>
      </c>
      <c r="O112" s="71"/>
      <c r="P112" s="10">
        <v>16</v>
      </c>
      <c r="Q112" s="10">
        <v>26</v>
      </c>
      <c r="R112" s="10">
        <v>1</v>
      </c>
    </row>
    <row r="113" spans="1:20" ht="20.25" customHeight="1">
      <c r="A113" s="65"/>
      <c r="B113" s="3" t="s">
        <v>79</v>
      </c>
      <c r="C113" s="10">
        <v>334</v>
      </c>
      <c r="D113" s="11">
        <v>118</v>
      </c>
      <c r="E113" s="11">
        <v>180</v>
      </c>
      <c r="F113" s="11">
        <v>409</v>
      </c>
      <c r="G113" s="11">
        <v>1443</v>
      </c>
      <c r="H113" s="16">
        <f>SUM(D113:G113)</f>
        <v>2150</v>
      </c>
      <c r="I113" s="51">
        <f t="shared" si="76"/>
        <v>118</v>
      </c>
      <c r="J113" s="51">
        <f t="shared" si="77"/>
        <v>360</v>
      </c>
      <c r="K113" s="51">
        <f t="shared" si="78"/>
        <v>1227</v>
      </c>
      <c r="L113" s="51">
        <f t="shared" si="79"/>
        <v>5772</v>
      </c>
      <c r="M113" s="43">
        <f>SUM(I113:L113)</f>
        <v>7477</v>
      </c>
      <c r="N113" s="22">
        <f t="shared" si="71"/>
        <v>3.4776744186046513</v>
      </c>
      <c r="O113" s="71"/>
      <c r="P113" s="10">
        <v>8</v>
      </c>
      <c r="Q113" s="10">
        <v>10</v>
      </c>
      <c r="R113" s="10">
        <v>0</v>
      </c>
    </row>
    <row r="114" spans="1:20">
      <c r="A114" s="65"/>
      <c r="B114" s="13" t="s">
        <v>151</v>
      </c>
      <c r="C114" s="15">
        <f>SUM(C111:C113)</f>
        <v>2386</v>
      </c>
      <c r="D114" s="15">
        <f>SUM(D111:D113)</f>
        <v>830</v>
      </c>
      <c r="E114" s="15">
        <f>SUM(E111:E113)</f>
        <v>1249</v>
      </c>
      <c r="F114" s="15">
        <f>SUM(F111:F113)</f>
        <v>2886</v>
      </c>
      <c r="G114" s="15">
        <f>SUM(G111:G113)</f>
        <v>10109</v>
      </c>
      <c r="H114" s="15">
        <f>SUM(D114:G114)</f>
        <v>15074</v>
      </c>
      <c r="I114" s="52">
        <f>D114*1</f>
        <v>830</v>
      </c>
      <c r="J114" s="52">
        <f t="shared" si="77"/>
        <v>2498</v>
      </c>
      <c r="K114" s="52">
        <f t="shared" si="78"/>
        <v>8658</v>
      </c>
      <c r="L114" s="52">
        <f t="shared" si="79"/>
        <v>40436</v>
      </c>
      <c r="M114" s="15">
        <f>SUM(I114:L114)</f>
        <v>52422</v>
      </c>
      <c r="N114" s="21">
        <f t="shared" si="71"/>
        <v>3.4776436247843971</v>
      </c>
      <c r="O114" s="71"/>
      <c r="P114" s="15">
        <f>SUM(P111:P113)</f>
        <v>66</v>
      </c>
      <c r="Q114" s="15">
        <f>SUM(Q111:Q113)</f>
        <v>76</v>
      </c>
      <c r="R114" s="15">
        <f>SUM(R111:R113)</f>
        <v>1</v>
      </c>
    </row>
    <row r="115" spans="1:20">
      <c r="A115" s="69"/>
      <c r="B115" s="69"/>
      <c r="C115" s="69"/>
      <c r="D115" s="69"/>
      <c r="E115" s="69"/>
      <c r="F115" s="69"/>
      <c r="G115" s="69"/>
      <c r="H115" s="69"/>
      <c r="I115" s="70"/>
      <c r="J115" s="70"/>
      <c r="K115" s="70"/>
      <c r="L115" s="70"/>
      <c r="M115" s="69"/>
      <c r="N115" s="69"/>
      <c r="O115" s="69"/>
      <c r="P115" s="69"/>
      <c r="Q115" s="69"/>
      <c r="R115" s="69"/>
      <c r="T115" s="27"/>
    </row>
    <row r="116" spans="1:20" ht="20.25" customHeight="1">
      <c r="A116" s="88" t="s">
        <v>80</v>
      </c>
      <c r="B116" s="4" t="s">
        <v>81</v>
      </c>
      <c r="C116" s="10">
        <v>395</v>
      </c>
      <c r="D116" s="11">
        <v>428</v>
      </c>
      <c r="E116" s="11">
        <v>528</v>
      </c>
      <c r="F116" s="11">
        <v>1199</v>
      </c>
      <c r="G116" s="11">
        <v>7110</v>
      </c>
      <c r="H116" s="16">
        <f>SUM(D116:G116)</f>
        <v>9265</v>
      </c>
      <c r="I116" s="51">
        <f>D116*1</f>
        <v>428</v>
      </c>
      <c r="J116" s="51">
        <f>E116*2</f>
        <v>1056</v>
      </c>
      <c r="K116" s="51">
        <f>F116*3</f>
        <v>3597</v>
      </c>
      <c r="L116" s="51">
        <f>G116*4</f>
        <v>28440</v>
      </c>
      <c r="M116" s="43">
        <f>SUM(I116:L116)</f>
        <v>33521</v>
      </c>
      <c r="N116" s="22">
        <f t="shared" si="71"/>
        <v>3.6180248246087428</v>
      </c>
      <c r="O116" s="71">
        <f>SQRT((((1-N117)^2)*D117+((2-N117)^2)*E117+((3-N117)^2)*F117+((4-N117)^2)*G117)/H117)</f>
        <v>0.7919719869376306</v>
      </c>
      <c r="P116" s="10">
        <v>74</v>
      </c>
      <c r="Q116" s="10">
        <v>37</v>
      </c>
      <c r="R116" s="10">
        <v>0</v>
      </c>
    </row>
    <row r="117" spans="1:20">
      <c r="A117" s="88"/>
      <c r="B117" s="13" t="s">
        <v>151</v>
      </c>
      <c r="C117" s="15">
        <f>SUM(C116)</f>
        <v>395</v>
      </c>
      <c r="D117" s="15">
        <f>SUM(D116)</f>
        <v>428</v>
      </c>
      <c r="E117" s="15">
        <f>SUM(E116)</f>
        <v>528</v>
      </c>
      <c r="F117" s="15">
        <f>SUM(F116)</f>
        <v>1199</v>
      </c>
      <c r="G117" s="15">
        <f>SUM(G116)</f>
        <v>7110</v>
      </c>
      <c r="H117" s="15">
        <f>SUM(D117:G117)</f>
        <v>9265</v>
      </c>
      <c r="I117" s="52">
        <f>D117*1</f>
        <v>428</v>
      </c>
      <c r="J117" s="52">
        <f>E117*2</f>
        <v>1056</v>
      </c>
      <c r="K117" s="52">
        <f>F117*3</f>
        <v>3597</v>
      </c>
      <c r="L117" s="52">
        <f>G117*4</f>
        <v>28440</v>
      </c>
      <c r="M117" s="15">
        <f>SUM(I117:L117)</f>
        <v>33521</v>
      </c>
      <c r="N117" s="21">
        <f t="shared" si="71"/>
        <v>3.6180248246087428</v>
      </c>
      <c r="O117" s="71"/>
      <c r="P117" s="15">
        <f>SUM(P116)</f>
        <v>74</v>
      </c>
      <c r="Q117" s="15">
        <f>SUM(Q116)</f>
        <v>37</v>
      </c>
      <c r="R117" s="15">
        <f>SUM(R116)</f>
        <v>0</v>
      </c>
    </row>
    <row r="118" spans="1:20">
      <c r="A118" s="69"/>
      <c r="B118" s="69"/>
      <c r="C118" s="69"/>
      <c r="D118" s="69"/>
      <c r="E118" s="69"/>
      <c r="F118" s="69"/>
      <c r="G118" s="69"/>
      <c r="H118" s="69"/>
      <c r="I118" s="70"/>
      <c r="J118" s="70"/>
      <c r="K118" s="70"/>
      <c r="L118" s="70"/>
      <c r="M118" s="69"/>
      <c r="N118" s="69"/>
      <c r="O118" s="69"/>
      <c r="P118" s="69"/>
      <c r="Q118" s="69"/>
      <c r="R118" s="69"/>
      <c r="T118" s="27"/>
    </row>
    <row r="119" spans="1:20" ht="15" customHeight="1">
      <c r="A119" s="72" t="s">
        <v>82</v>
      </c>
      <c r="B119" s="3" t="s">
        <v>83</v>
      </c>
      <c r="C119" s="10">
        <v>243</v>
      </c>
      <c r="D119" s="11">
        <v>98</v>
      </c>
      <c r="E119" s="11">
        <v>133</v>
      </c>
      <c r="F119" s="11">
        <v>417</v>
      </c>
      <c r="G119" s="11">
        <v>2505</v>
      </c>
      <c r="H119" s="16">
        <f>SUM(D119:G119)</f>
        <v>3153</v>
      </c>
      <c r="I119" s="51">
        <f>D119*1</f>
        <v>98</v>
      </c>
      <c r="J119" s="51">
        <f>E119*2</f>
        <v>266</v>
      </c>
      <c r="K119" s="51">
        <f>F119*3</f>
        <v>1251</v>
      </c>
      <c r="L119" s="51">
        <f>G119*4</f>
        <v>10020</v>
      </c>
      <c r="M119" s="43">
        <f>SUM(I119:L119)</f>
        <v>11635</v>
      </c>
      <c r="N119" s="22">
        <f t="shared" si="71"/>
        <v>3.6901363780526482</v>
      </c>
      <c r="O119" s="71">
        <f>SQRT((((1-N122)^2)*D122+((2-N122)^2)*E122+((3-N122)^2)*F122+((4-N122)^2)*G122)/H122)</f>
        <v>0.78192905308333127</v>
      </c>
      <c r="P119" s="10">
        <v>26</v>
      </c>
      <c r="Q119" s="10">
        <v>18</v>
      </c>
      <c r="R119" s="10">
        <v>0</v>
      </c>
    </row>
    <row r="120" spans="1:20" ht="15" customHeight="1">
      <c r="A120" s="72"/>
      <c r="B120" s="3" t="s">
        <v>84</v>
      </c>
      <c r="C120" s="10">
        <v>1060</v>
      </c>
      <c r="D120" s="11">
        <v>475</v>
      </c>
      <c r="E120" s="11">
        <v>693</v>
      </c>
      <c r="F120" s="11">
        <v>1682</v>
      </c>
      <c r="G120" s="11">
        <v>7910</v>
      </c>
      <c r="H120" s="16">
        <f>SUM(D120:G120)</f>
        <v>10760</v>
      </c>
      <c r="I120" s="51">
        <f t="shared" ref="I120:I122" si="80">D120*1</f>
        <v>475</v>
      </c>
      <c r="J120" s="51">
        <f t="shared" ref="J120:J122" si="81">E120*2</f>
        <v>1386</v>
      </c>
      <c r="K120" s="51">
        <f t="shared" ref="K120:K122" si="82">F120*3</f>
        <v>5046</v>
      </c>
      <c r="L120" s="51">
        <f t="shared" ref="L120:L122" si="83">G120*4</f>
        <v>31640</v>
      </c>
      <c r="M120" s="43">
        <f>SUM(I120:L120)</f>
        <v>38547</v>
      </c>
      <c r="N120" s="22">
        <f t="shared" si="71"/>
        <v>3.5824349442379182</v>
      </c>
      <c r="O120" s="71"/>
      <c r="P120" s="10">
        <v>99</v>
      </c>
      <c r="Q120" s="10">
        <v>53</v>
      </c>
      <c r="R120" s="10">
        <v>1</v>
      </c>
    </row>
    <row r="121" spans="1:20" ht="15" customHeight="1">
      <c r="A121" s="72"/>
      <c r="B121" s="3" t="s">
        <v>85</v>
      </c>
      <c r="C121" s="10">
        <v>296</v>
      </c>
      <c r="D121" s="11">
        <v>127</v>
      </c>
      <c r="E121" s="11">
        <v>263</v>
      </c>
      <c r="F121" s="11">
        <v>595</v>
      </c>
      <c r="G121" s="11">
        <v>2319</v>
      </c>
      <c r="H121" s="16">
        <f>SUM(D121:G121)</f>
        <v>3304</v>
      </c>
      <c r="I121" s="51">
        <f t="shared" si="80"/>
        <v>127</v>
      </c>
      <c r="J121" s="51">
        <f t="shared" si="81"/>
        <v>526</v>
      </c>
      <c r="K121" s="51">
        <f t="shared" si="82"/>
        <v>1785</v>
      </c>
      <c r="L121" s="51">
        <f t="shared" si="83"/>
        <v>9276</v>
      </c>
      <c r="M121" s="43">
        <f>SUM(I121:L121)</f>
        <v>11714</v>
      </c>
      <c r="N121" s="22">
        <f t="shared" si="71"/>
        <v>3.5453995157384988</v>
      </c>
      <c r="O121" s="71"/>
      <c r="P121" s="10">
        <v>31</v>
      </c>
      <c r="Q121" s="10">
        <v>27</v>
      </c>
      <c r="R121" s="10">
        <v>0</v>
      </c>
    </row>
    <row r="122" spans="1:20">
      <c r="A122" s="72"/>
      <c r="B122" s="13" t="s">
        <v>151</v>
      </c>
      <c r="C122" s="15">
        <f>SUM(C119:C121)</f>
        <v>1599</v>
      </c>
      <c r="D122" s="15">
        <f>SUM(D119:D121)</f>
        <v>700</v>
      </c>
      <c r="E122" s="15">
        <f>SUM(E119:E121)</f>
        <v>1089</v>
      </c>
      <c r="F122" s="15">
        <f>SUM(F119:F121)</f>
        <v>2694</v>
      </c>
      <c r="G122" s="15">
        <f>SUM(G119:G121)</f>
        <v>12734</v>
      </c>
      <c r="H122" s="15">
        <f>SUM(D122:G122)</f>
        <v>17217</v>
      </c>
      <c r="I122" s="53">
        <f t="shared" si="80"/>
        <v>700</v>
      </c>
      <c r="J122" s="53">
        <f t="shared" si="81"/>
        <v>2178</v>
      </c>
      <c r="K122" s="53">
        <f t="shared" si="82"/>
        <v>8082</v>
      </c>
      <c r="L122" s="53">
        <f t="shared" si="83"/>
        <v>50936</v>
      </c>
      <c r="M122" s="15">
        <f>SUM(I122:L122)</f>
        <v>61896</v>
      </c>
      <c r="N122" s="21">
        <f t="shared" si="71"/>
        <v>3.5950514026833944</v>
      </c>
      <c r="O122" s="71"/>
      <c r="P122" s="15">
        <f>SUM(P119:P121)</f>
        <v>156</v>
      </c>
      <c r="Q122" s="15">
        <f>SUM(Q119:Q121)</f>
        <v>98</v>
      </c>
      <c r="R122" s="15">
        <f>SUM(R119:R121)</f>
        <v>1</v>
      </c>
    </row>
    <row r="123" spans="1:20">
      <c r="A123" s="69"/>
      <c r="B123" s="69"/>
      <c r="C123" s="69"/>
      <c r="D123" s="69"/>
      <c r="E123" s="69"/>
      <c r="F123" s="69"/>
      <c r="G123" s="69"/>
      <c r="H123" s="69"/>
      <c r="I123" s="70"/>
      <c r="J123" s="70"/>
      <c r="K123" s="70"/>
      <c r="L123" s="70"/>
      <c r="M123" s="69"/>
      <c r="N123" s="69"/>
      <c r="O123" s="69"/>
      <c r="P123" s="69"/>
      <c r="Q123" s="69"/>
      <c r="R123" s="69"/>
      <c r="T123" s="32"/>
    </row>
    <row r="124" spans="1:20" ht="15" customHeight="1">
      <c r="A124" s="65" t="s">
        <v>86</v>
      </c>
      <c r="B124" s="4" t="s">
        <v>87</v>
      </c>
      <c r="C124" s="11">
        <v>332</v>
      </c>
      <c r="D124" s="11">
        <v>425</v>
      </c>
      <c r="E124" s="11">
        <v>644</v>
      </c>
      <c r="F124" s="11">
        <v>1513</v>
      </c>
      <c r="G124" s="11">
        <v>5042</v>
      </c>
      <c r="H124" s="19">
        <f>SUM(D124:G124)</f>
        <v>7624</v>
      </c>
      <c r="I124" s="51">
        <f>D124*1</f>
        <v>425</v>
      </c>
      <c r="J124" s="51">
        <f>E124*2</f>
        <v>1288</v>
      </c>
      <c r="K124" s="51">
        <f>F124*3</f>
        <v>4539</v>
      </c>
      <c r="L124" s="51">
        <f>G124*4</f>
        <v>20168</v>
      </c>
      <c r="M124" s="44">
        <f>SUM(I124:L124)</f>
        <v>26420</v>
      </c>
      <c r="N124" s="22">
        <f t="shared" si="71"/>
        <v>3.4653725078698847</v>
      </c>
      <c r="O124" s="71">
        <f>SQRT((((1-N128)^2)*D128+((2-N128)^2)*E128+((3-N128)^2)*F128+((4-N128)^2)*G128)/H128)</f>
        <v>0.88480428125406019</v>
      </c>
      <c r="P124" s="11">
        <v>32</v>
      </c>
      <c r="Q124" s="11">
        <v>43</v>
      </c>
      <c r="R124" s="11">
        <v>1</v>
      </c>
    </row>
    <row r="125" spans="1:20" ht="15" customHeight="1">
      <c r="A125" s="65"/>
      <c r="B125" s="4" t="s">
        <v>88</v>
      </c>
      <c r="C125" s="11">
        <v>409</v>
      </c>
      <c r="D125" s="11">
        <v>341</v>
      </c>
      <c r="E125" s="11">
        <v>427</v>
      </c>
      <c r="F125" s="11">
        <v>952</v>
      </c>
      <c r="G125" s="11">
        <v>4339</v>
      </c>
      <c r="H125" s="19">
        <f>SUM(D125:G125)</f>
        <v>6059</v>
      </c>
      <c r="I125" s="51">
        <f t="shared" ref="I125:I128" si="84">D125*1</f>
        <v>341</v>
      </c>
      <c r="J125" s="51">
        <f t="shared" ref="J125:J128" si="85">E125*2</f>
        <v>854</v>
      </c>
      <c r="K125" s="51">
        <f t="shared" ref="K125:K128" si="86">F125*3</f>
        <v>2856</v>
      </c>
      <c r="L125" s="51">
        <f t="shared" ref="L125:L128" si="87">G125*4</f>
        <v>17356</v>
      </c>
      <c r="M125" s="44">
        <f>SUM(I125:L125)</f>
        <v>21407</v>
      </c>
      <c r="N125" s="22">
        <f t="shared" si="71"/>
        <v>3.5330912691863343</v>
      </c>
      <c r="O125" s="71"/>
      <c r="P125" s="11">
        <v>46</v>
      </c>
      <c r="Q125" s="11">
        <v>33</v>
      </c>
      <c r="R125" s="11">
        <v>1</v>
      </c>
    </row>
    <row r="126" spans="1:20" ht="15" customHeight="1">
      <c r="A126" s="65"/>
      <c r="B126" s="4" t="s">
        <v>89</v>
      </c>
      <c r="C126" s="11">
        <v>204</v>
      </c>
      <c r="D126" s="11">
        <v>282</v>
      </c>
      <c r="E126" s="11">
        <v>362</v>
      </c>
      <c r="F126" s="11">
        <v>834</v>
      </c>
      <c r="G126" s="11">
        <v>2794</v>
      </c>
      <c r="H126" s="19">
        <f>SUM(D126:G126)</f>
        <v>4272</v>
      </c>
      <c r="I126" s="51">
        <f t="shared" si="84"/>
        <v>282</v>
      </c>
      <c r="J126" s="51">
        <f t="shared" si="85"/>
        <v>724</v>
      </c>
      <c r="K126" s="51">
        <f t="shared" si="86"/>
        <v>2502</v>
      </c>
      <c r="L126" s="51">
        <f t="shared" si="87"/>
        <v>11176</v>
      </c>
      <c r="M126" s="44">
        <f>SUM(I126:L126)</f>
        <v>14684</v>
      </c>
      <c r="N126" s="22">
        <f t="shared" si="71"/>
        <v>3.4372659176029963</v>
      </c>
      <c r="O126" s="71"/>
      <c r="P126" s="11">
        <v>25</v>
      </c>
      <c r="Q126" s="11">
        <v>21</v>
      </c>
      <c r="R126" s="11">
        <v>0</v>
      </c>
    </row>
    <row r="127" spans="1:20" ht="15" customHeight="1">
      <c r="A127" s="65"/>
      <c r="B127" s="4" t="s">
        <v>90</v>
      </c>
      <c r="C127" s="11">
        <v>939</v>
      </c>
      <c r="D127" s="11">
        <v>970</v>
      </c>
      <c r="E127" s="11">
        <v>1364</v>
      </c>
      <c r="F127" s="11">
        <v>3141</v>
      </c>
      <c r="G127" s="11">
        <v>9654</v>
      </c>
      <c r="H127" s="19">
        <f>SUM(D127:G127)</f>
        <v>15129</v>
      </c>
      <c r="I127" s="51">
        <f t="shared" si="84"/>
        <v>970</v>
      </c>
      <c r="J127" s="51">
        <f t="shared" si="85"/>
        <v>2728</v>
      </c>
      <c r="K127" s="51">
        <f t="shared" si="86"/>
        <v>9423</v>
      </c>
      <c r="L127" s="51">
        <f t="shared" si="87"/>
        <v>38616</v>
      </c>
      <c r="M127" s="44">
        <f>SUM(I127:L127)</f>
        <v>51737</v>
      </c>
      <c r="N127" s="22">
        <f t="shared" si="71"/>
        <v>3.4197237094322164</v>
      </c>
      <c r="O127" s="71"/>
      <c r="P127" s="11">
        <v>105</v>
      </c>
      <c r="Q127" s="11">
        <v>72</v>
      </c>
      <c r="R127" s="11">
        <v>0</v>
      </c>
    </row>
    <row r="128" spans="1:20">
      <c r="A128" s="65"/>
      <c r="B128" s="13" t="s">
        <v>151</v>
      </c>
      <c r="C128" s="15">
        <f>SUM(C124:C127)</f>
        <v>1884</v>
      </c>
      <c r="D128" s="15">
        <f>SUM(D124:D127)</f>
        <v>2018</v>
      </c>
      <c r="E128" s="15">
        <f>SUM(E124:E127)</f>
        <v>2797</v>
      </c>
      <c r="F128" s="15">
        <f>SUM(F124:F127)</f>
        <v>6440</v>
      </c>
      <c r="G128" s="15">
        <f>SUM(G124:G127)</f>
        <v>21829</v>
      </c>
      <c r="H128" s="15">
        <f>SUM(D128:G128)</f>
        <v>33084</v>
      </c>
      <c r="I128" s="52">
        <f t="shared" si="84"/>
        <v>2018</v>
      </c>
      <c r="J128" s="52">
        <f t="shared" si="85"/>
        <v>5594</v>
      </c>
      <c r="K128" s="52">
        <f t="shared" si="86"/>
        <v>19320</v>
      </c>
      <c r="L128" s="52">
        <f t="shared" si="87"/>
        <v>87316</v>
      </c>
      <c r="M128" s="15">
        <f>SUM(I128:L128)</f>
        <v>114248</v>
      </c>
      <c r="N128" s="21">
        <f t="shared" si="71"/>
        <v>3.4532704630637165</v>
      </c>
      <c r="O128" s="71"/>
      <c r="P128" s="15">
        <f>SUM(P124:P127)</f>
        <v>208</v>
      </c>
      <c r="Q128" s="15">
        <f>SUM(Q124:Q127)</f>
        <v>169</v>
      </c>
      <c r="R128" s="15">
        <f>SUM(R124:R127)</f>
        <v>2</v>
      </c>
    </row>
    <row r="129" spans="1:20">
      <c r="A129" s="69"/>
      <c r="B129" s="69"/>
      <c r="C129" s="69"/>
      <c r="D129" s="69"/>
      <c r="E129" s="69"/>
      <c r="F129" s="69"/>
      <c r="G129" s="69"/>
      <c r="H129" s="69"/>
      <c r="I129" s="70"/>
      <c r="J129" s="70"/>
      <c r="K129" s="70"/>
      <c r="L129" s="70"/>
      <c r="M129" s="69"/>
      <c r="N129" s="69"/>
      <c r="O129" s="69"/>
      <c r="P129" s="69"/>
      <c r="Q129" s="69"/>
      <c r="R129" s="69"/>
    </row>
    <row r="130" spans="1:20" ht="19.5" customHeight="1">
      <c r="A130" s="65" t="s">
        <v>92</v>
      </c>
      <c r="B130" s="4" t="s">
        <v>91</v>
      </c>
      <c r="C130" s="10">
        <v>497</v>
      </c>
      <c r="D130" s="11">
        <v>265</v>
      </c>
      <c r="E130" s="11">
        <v>452</v>
      </c>
      <c r="F130" s="11">
        <v>1086</v>
      </c>
      <c r="G130" s="11">
        <v>4048</v>
      </c>
      <c r="H130" s="16">
        <f>SUM(D130:G130)</f>
        <v>5851</v>
      </c>
      <c r="I130" s="51">
        <f>D130*1</f>
        <v>265</v>
      </c>
      <c r="J130" s="51">
        <f>E130*2</f>
        <v>904</v>
      </c>
      <c r="K130" s="51">
        <f>F130*3</f>
        <v>3258</v>
      </c>
      <c r="L130" s="51">
        <f>G130*4</f>
        <v>16192</v>
      </c>
      <c r="M130" s="43">
        <f>SUM(I130:L130)</f>
        <v>20619</v>
      </c>
      <c r="N130" s="22">
        <f t="shared" si="71"/>
        <v>3.52401298923261</v>
      </c>
      <c r="O130" s="71">
        <f>SQRT((((1-N131)^2)*D131+((2-N131)^2)*E131+((3-N131)^2)*F131+((4-N131)^2)*G131)/H131)</f>
        <v>0.82199470746250114</v>
      </c>
      <c r="P130" s="10">
        <v>29</v>
      </c>
      <c r="Q130" s="10">
        <v>32</v>
      </c>
      <c r="R130" s="10">
        <v>0</v>
      </c>
    </row>
    <row r="131" spans="1:20">
      <c r="A131" s="65"/>
      <c r="B131" s="13" t="s">
        <v>151</v>
      </c>
      <c r="C131" s="15">
        <f>SUM(C130)</f>
        <v>497</v>
      </c>
      <c r="D131" s="15">
        <f>SUM(D130)</f>
        <v>265</v>
      </c>
      <c r="E131" s="15">
        <f>SUM(E130)</f>
        <v>452</v>
      </c>
      <c r="F131" s="15">
        <f>SUM(F130)</f>
        <v>1086</v>
      </c>
      <c r="G131" s="15">
        <f>SUM(G130)</f>
        <v>4048</v>
      </c>
      <c r="H131" s="15">
        <f>SUM(D131:G131)</f>
        <v>5851</v>
      </c>
      <c r="I131" s="52">
        <f>D131*1</f>
        <v>265</v>
      </c>
      <c r="J131" s="52">
        <f>E131*2</f>
        <v>904</v>
      </c>
      <c r="K131" s="52">
        <f>F131*3</f>
        <v>3258</v>
      </c>
      <c r="L131" s="52">
        <f>G131*4</f>
        <v>16192</v>
      </c>
      <c r="M131" s="15">
        <f>SUM(I131:L131)</f>
        <v>20619</v>
      </c>
      <c r="N131" s="21">
        <f t="shared" si="71"/>
        <v>3.52401298923261</v>
      </c>
      <c r="O131" s="71"/>
      <c r="P131" s="15">
        <f>SUM(P130)</f>
        <v>29</v>
      </c>
      <c r="Q131" s="15">
        <f>SUM(Q130)</f>
        <v>32</v>
      </c>
      <c r="R131" s="15">
        <f>SUM(R130)</f>
        <v>0</v>
      </c>
    </row>
    <row r="132" spans="1:20">
      <c r="A132" s="69"/>
      <c r="B132" s="69"/>
      <c r="C132" s="69"/>
      <c r="D132" s="69"/>
      <c r="E132" s="69"/>
      <c r="F132" s="69"/>
      <c r="G132" s="69"/>
      <c r="H132" s="69"/>
      <c r="I132" s="70"/>
      <c r="J132" s="70"/>
      <c r="K132" s="70"/>
      <c r="L132" s="70"/>
      <c r="M132" s="69"/>
      <c r="N132" s="69"/>
      <c r="O132" s="69"/>
      <c r="P132" s="69"/>
      <c r="Q132" s="69"/>
      <c r="R132" s="69"/>
      <c r="T132" s="27"/>
    </row>
    <row r="133" spans="1:20" ht="15" customHeight="1">
      <c r="A133" s="72" t="s">
        <v>93</v>
      </c>
      <c r="B133" s="3" t="s">
        <v>94</v>
      </c>
      <c r="C133" s="10">
        <v>227</v>
      </c>
      <c r="D133" s="11">
        <v>187</v>
      </c>
      <c r="E133" s="11">
        <v>276</v>
      </c>
      <c r="F133" s="11">
        <v>725</v>
      </c>
      <c r="G133" s="11">
        <v>3001</v>
      </c>
      <c r="H133" s="16">
        <f t="shared" ref="H133:H137" si="88">SUM(D133:G133)</f>
        <v>4189</v>
      </c>
      <c r="I133" s="51">
        <f>D133*1</f>
        <v>187</v>
      </c>
      <c r="J133" s="51">
        <f>E133*2</f>
        <v>552</v>
      </c>
      <c r="K133" s="51">
        <f>F133*3</f>
        <v>2175</v>
      </c>
      <c r="L133" s="51">
        <f>G133*4</f>
        <v>12004</v>
      </c>
      <c r="M133" s="43">
        <f t="shared" ref="M133:M138" si="89">SUM(I133:L133)</f>
        <v>14918</v>
      </c>
      <c r="N133" s="22">
        <f t="shared" si="71"/>
        <v>3.5612317975650511</v>
      </c>
      <c r="O133" s="71">
        <f>SQRT((((1-N138)^2)*D138+((2-N138)^2)*E138+((3-N138)^2)*F138+((4-N138)^2)*G138)/H138)</f>
        <v>0.84406333965266189</v>
      </c>
      <c r="P133" s="38">
        <v>24</v>
      </c>
      <c r="Q133" s="38">
        <v>23</v>
      </c>
      <c r="R133" s="38">
        <v>0</v>
      </c>
    </row>
    <row r="134" spans="1:20" ht="15" customHeight="1">
      <c r="A134" s="72"/>
      <c r="B134" s="3" t="s">
        <v>95</v>
      </c>
      <c r="C134" s="10">
        <v>230</v>
      </c>
      <c r="D134" s="11">
        <v>259</v>
      </c>
      <c r="E134" s="11">
        <v>478</v>
      </c>
      <c r="F134" s="11">
        <v>1003</v>
      </c>
      <c r="G134" s="11">
        <v>3298</v>
      </c>
      <c r="H134" s="16">
        <f t="shared" si="88"/>
        <v>5038</v>
      </c>
      <c r="I134" s="51">
        <f t="shared" ref="I134:I138" si="90">D134*1</f>
        <v>259</v>
      </c>
      <c r="J134" s="51">
        <f t="shared" ref="J134:J138" si="91">E134*2</f>
        <v>956</v>
      </c>
      <c r="K134" s="51">
        <f t="shared" ref="K134:K138" si="92">F134*3</f>
        <v>3009</v>
      </c>
      <c r="L134" s="51">
        <f t="shared" ref="L134:L138" si="93">G134*4</f>
        <v>13192</v>
      </c>
      <c r="M134" s="43">
        <f t="shared" si="89"/>
        <v>17416</v>
      </c>
      <c r="N134" s="22">
        <f t="shared" si="71"/>
        <v>3.4569273521238588</v>
      </c>
      <c r="O134" s="71"/>
      <c r="P134" s="38">
        <v>16</v>
      </c>
      <c r="Q134" s="38">
        <v>22</v>
      </c>
      <c r="R134" s="38">
        <v>0</v>
      </c>
    </row>
    <row r="135" spans="1:20" ht="15" customHeight="1">
      <c r="A135" s="72"/>
      <c r="B135" s="3" t="s">
        <v>96</v>
      </c>
      <c r="C135" s="10">
        <v>241</v>
      </c>
      <c r="D135" s="11">
        <v>228</v>
      </c>
      <c r="E135" s="11">
        <v>295</v>
      </c>
      <c r="F135" s="11">
        <v>655</v>
      </c>
      <c r="G135" s="11">
        <v>3009</v>
      </c>
      <c r="H135" s="16">
        <f t="shared" si="88"/>
        <v>4187</v>
      </c>
      <c r="I135" s="51">
        <f t="shared" si="90"/>
        <v>228</v>
      </c>
      <c r="J135" s="51">
        <f t="shared" si="91"/>
        <v>590</v>
      </c>
      <c r="K135" s="51">
        <f t="shared" si="92"/>
        <v>1965</v>
      </c>
      <c r="L135" s="51">
        <f t="shared" si="93"/>
        <v>12036</v>
      </c>
      <c r="M135" s="43">
        <f t="shared" si="89"/>
        <v>14819</v>
      </c>
      <c r="N135" s="22">
        <f t="shared" si="71"/>
        <v>3.5392882732266537</v>
      </c>
      <c r="O135" s="71"/>
      <c r="P135" s="38">
        <v>28</v>
      </c>
      <c r="Q135" s="38">
        <v>35</v>
      </c>
      <c r="R135" s="38">
        <v>0</v>
      </c>
    </row>
    <row r="136" spans="1:20" ht="15" customHeight="1">
      <c r="A136" s="72"/>
      <c r="B136" s="3" t="s">
        <v>97</v>
      </c>
      <c r="C136" s="10">
        <v>84</v>
      </c>
      <c r="D136" s="11">
        <v>104</v>
      </c>
      <c r="E136" s="11">
        <v>114</v>
      </c>
      <c r="F136" s="11">
        <v>326</v>
      </c>
      <c r="G136" s="11">
        <v>1232</v>
      </c>
      <c r="H136" s="16">
        <f t="shared" si="88"/>
        <v>1776</v>
      </c>
      <c r="I136" s="51">
        <f t="shared" si="90"/>
        <v>104</v>
      </c>
      <c r="J136" s="51">
        <f t="shared" si="91"/>
        <v>228</v>
      </c>
      <c r="K136" s="51">
        <f t="shared" si="92"/>
        <v>978</v>
      </c>
      <c r="L136" s="51">
        <f t="shared" si="93"/>
        <v>4928</v>
      </c>
      <c r="M136" s="43">
        <f t="shared" si="89"/>
        <v>6238</v>
      </c>
      <c r="N136" s="22">
        <f t="shared" si="71"/>
        <v>3.5123873873873874</v>
      </c>
      <c r="O136" s="71"/>
      <c r="P136" s="38">
        <v>12</v>
      </c>
      <c r="Q136" s="38">
        <v>14</v>
      </c>
      <c r="R136" s="38">
        <v>0</v>
      </c>
    </row>
    <row r="137" spans="1:20" ht="15" customHeight="1">
      <c r="A137" s="72"/>
      <c r="B137" s="3" t="s">
        <v>98</v>
      </c>
      <c r="C137" s="10">
        <v>136</v>
      </c>
      <c r="D137" s="11">
        <v>86</v>
      </c>
      <c r="E137" s="11">
        <v>176</v>
      </c>
      <c r="F137" s="11">
        <v>366</v>
      </c>
      <c r="G137" s="11">
        <v>1180</v>
      </c>
      <c r="H137" s="16">
        <f t="shared" si="88"/>
        <v>1808</v>
      </c>
      <c r="I137" s="51">
        <f t="shared" si="90"/>
        <v>86</v>
      </c>
      <c r="J137" s="51">
        <f t="shared" si="91"/>
        <v>352</v>
      </c>
      <c r="K137" s="51">
        <f t="shared" si="92"/>
        <v>1098</v>
      </c>
      <c r="L137" s="51">
        <f t="shared" si="93"/>
        <v>4720</v>
      </c>
      <c r="M137" s="43">
        <f t="shared" si="89"/>
        <v>6256</v>
      </c>
      <c r="N137" s="22">
        <f t="shared" si="71"/>
        <v>3.4601769911504423</v>
      </c>
      <c r="O137" s="71"/>
      <c r="P137" s="38">
        <v>5</v>
      </c>
      <c r="Q137" s="38">
        <v>14</v>
      </c>
      <c r="R137" s="38">
        <v>0</v>
      </c>
    </row>
    <row r="138" spans="1:20">
      <c r="A138" s="72"/>
      <c r="B138" s="13" t="s">
        <v>151</v>
      </c>
      <c r="C138" s="15">
        <f>SUM(C133:C137)</f>
        <v>918</v>
      </c>
      <c r="D138" s="15">
        <f>SUM(D133:D137)</f>
        <v>864</v>
      </c>
      <c r="E138" s="15">
        <f>SUM(E133:E137)</f>
        <v>1339</v>
      </c>
      <c r="F138" s="15">
        <f>SUM(F133:F137)</f>
        <v>3075</v>
      </c>
      <c r="G138" s="15">
        <f>SUM(G133:G137)</f>
        <v>11720</v>
      </c>
      <c r="H138" s="15">
        <f>SUM(D138:G138)</f>
        <v>16998</v>
      </c>
      <c r="I138" s="52">
        <f t="shared" si="90"/>
        <v>864</v>
      </c>
      <c r="J138" s="52">
        <f t="shared" si="91"/>
        <v>2678</v>
      </c>
      <c r="K138" s="52">
        <f t="shared" si="92"/>
        <v>9225</v>
      </c>
      <c r="L138" s="52">
        <f t="shared" si="93"/>
        <v>46880</v>
      </c>
      <c r="M138" s="15">
        <f t="shared" si="89"/>
        <v>59647</v>
      </c>
      <c r="N138" s="21">
        <f t="shared" si="71"/>
        <v>3.5090598893987526</v>
      </c>
      <c r="O138" s="71"/>
      <c r="P138" s="42">
        <f>SUM(P133:P137)</f>
        <v>85</v>
      </c>
      <c r="Q138" s="42">
        <f>SUM(Q133:Q137)</f>
        <v>108</v>
      </c>
      <c r="R138" s="42">
        <f>SUM(R133:R137)</f>
        <v>0</v>
      </c>
    </row>
    <row r="139" spans="1:20">
      <c r="A139" s="73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6"/>
      <c r="T139" s="27"/>
    </row>
    <row r="140" spans="1:20" ht="15" customHeight="1">
      <c r="A140" s="90" t="s">
        <v>99</v>
      </c>
      <c r="B140" s="4" t="s">
        <v>100</v>
      </c>
      <c r="C140" s="10">
        <v>27</v>
      </c>
      <c r="D140" s="11">
        <v>14</v>
      </c>
      <c r="E140" s="11">
        <v>16</v>
      </c>
      <c r="F140" s="11">
        <v>63</v>
      </c>
      <c r="G140" s="11">
        <v>204</v>
      </c>
      <c r="H140" s="49">
        <f>SUM(D140:G140)</f>
        <v>297</v>
      </c>
      <c r="I140" s="51">
        <f>D140*1</f>
        <v>14</v>
      </c>
      <c r="J140" s="51">
        <f>E140*2</f>
        <v>32</v>
      </c>
      <c r="K140" s="51">
        <f>F140*3</f>
        <v>189</v>
      </c>
      <c r="L140" s="51">
        <f>G140*4</f>
        <v>816</v>
      </c>
      <c r="M140" s="49">
        <f>SUM(I140:L140)</f>
        <v>1051</v>
      </c>
      <c r="N140" s="22">
        <f t="shared" si="71"/>
        <v>3.5387205387205389</v>
      </c>
      <c r="O140" s="66">
        <f>SQRT((((1-N144)^2)*D144+((2-N144)^2)*E144+((3-N144)^2)*F144+((4-N144)^2)*G144)/H144)</f>
        <v>0.55791274068793872</v>
      </c>
      <c r="P140" s="10">
        <v>5</v>
      </c>
      <c r="Q140" s="10">
        <v>1</v>
      </c>
      <c r="R140" s="10">
        <v>0</v>
      </c>
    </row>
    <row r="141" spans="1:20" ht="15" customHeight="1">
      <c r="A141" s="91"/>
      <c r="B141" s="4" t="s">
        <v>101</v>
      </c>
      <c r="C141" s="10">
        <v>144</v>
      </c>
      <c r="D141" s="11">
        <v>25</v>
      </c>
      <c r="E141" s="11">
        <v>43</v>
      </c>
      <c r="F141" s="11">
        <v>108</v>
      </c>
      <c r="G141" s="11">
        <v>880</v>
      </c>
      <c r="H141" s="49">
        <f>SUM(D141:G141)</f>
        <v>1056</v>
      </c>
      <c r="I141" s="51">
        <f t="shared" ref="I141:I144" si="94">D141*1</f>
        <v>25</v>
      </c>
      <c r="J141" s="51">
        <f t="shared" ref="J141:J144" si="95">E141*2</f>
        <v>86</v>
      </c>
      <c r="K141" s="51">
        <f t="shared" ref="K141:K144" si="96">F141*3</f>
        <v>324</v>
      </c>
      <c r="L141" s="51">
        <f t="shared" ref="L141:L143" si="97">G141*4</f>
        <v>3520</v>
      </c>
      <c r="M141" s="49">
        <f>SUM(I141:L141)</f>
        <v>3955</v>
      </c>
      <c r="N141" s="22">
        <f t="shared" si="71"/>
        <v>3.7452651515151514</v>
      </c>
      <c r="O141" s="67"/>
      <c r="P141" s="10">
        <v>10</v>
      </c>
      <c r="Q141" s="10">
        <v>4</v>
      </c>
      <c r="R141" s="10">
        <v>2</v>
      </c>
    </row>
    <row r="142" spans="1:20" ht="15" customHeight="1">
      <c r="A142" s="91"/>
      <c r="B142" s="4" t="s">
        <v>102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64">
        <f>SUM(D142:G142)</f>
        <v>0</v>
      </c>
      <c r="I142" s="51">
        <f t="shared" si="94"/>
        <v>0</v>
      </c>
      <c r="J142" s="51">
        <f t="shared" si="95"/>
        <v>0</v>
      </c>
      <c r="K142" s="51">
        <f t="shared" si="96"/>
        <v>0</v>
      </c>
      <c r="L142" s="51">
        <f t="shared" si="97"/>
        <v>0</v>
      </c>
      <c r="M142" s="49">
        <f>SUM(I142:L142)</f>
        <v>0</v>
      </c>
      <c r="N142" s="22">
        <v>0</v>
      </c>
      <c r="O142" s="67"/>
      <c r="P142" s="10">
        <v>0</v>
      </c>
      <c r="Q142" s="10">
        <v>0</v>
      </c>
      <c r="R142" s="10">
        <v>0</v>
      </c>
    </row>
    <row r="143" spans="1:20" ht="15" customHeight="1">
      <c r="A143" s="91"/>
      <c r="B143" s="4" t="s">
        <v>103</v>
      </c>
      <c r="C143" s="10">
        <v>217</v>
      </c>
      <c r="D143" s="11">
        <v>18</v>
      </c>
      <c r="E143" s="11">
        <v>28</v>
      </c>
      <c r="F143" s="11">
        <v>136</v>
      </c>
      <c r="G143" s="11">
        <v>1809</v>
      </c>
      <c r="H143" s="49">
        <f>SUM(D143:G143)</f>
        <v>1991</v>
      </c>
      <c r="I143" s="51">
        <f t="shared" si="94"/>
        <v>18</v>
      </c>
      <c r="J143" s="51">
        <f t="shared" si="95"/>
        <v>56</v>
      </c>
      <c r="K143" s="51">
        <f t="shared" si="96"/>
        <v>408</v>
      </c>
      <c r="L143" s="51">
        <f t="shared" si="97"/>
        <v>7236</v>
      </c>
      <c r="M143" s="49">
        <f>SUM(I143:L143)</f>
        <v>7718</v>
      </c>
      <c r="N143" s="22">
        <f t="shared" si="71"/>
        <v>3.8764439979909593</v>
      </c>
      <c r="O143" s="67"/>
      <c r="P143" s="10">
        <v>16</v>
      </c>
      <c r="Q143" s="10">
        <v>2</v>
      </c>
      <c r="R143" s="10">
        <v>0</v>
      </c>
    </row>
    <row r="144" spans="1:20">
      <c r="A144" s="92"/>
      <c r="B144" s="13" t="s">
        <v>151</v>
      </c>
      <c r="C144" s="15">
        <f>SUM(C140:C143)</f>
        <v>388</v>
      </c>
      <c r="D144" s="15">
        <f>SUM(D140:D143)</f>
        <v>57</v>
      </c>
      <c r="E144" s="15">
        <f>SUM(E140:E143)</f>
        <v>87</v>
      </c>
      <c r="F144" s="15">
        <f>SUM(F140:F143)</f>
        <v>307</v>
      </c>
      <c r="G144" s="15">
        <f>SUM(G140:G143)</f>
        <v>2893</v>
      </c>
      <c r="H144" s="15">
        <f>SUM(D144:G144)</f>
        <v>3344</v>
      </c>
      <c r="I144" s="52">
        <f t="shared" si="94"/>
        <v>57</v>
      </c>
      <c r="J144" s="52">
        <f t="shared" si="95"/>
        <v>174</v>
      </c>
      <c r="K144" s="52">
        <f t="shared" si="96"/>
        <v>921</v>
      </c>
      <c r="L144" s="52">
        <f>G144*4</f>
        <v>11572</v>
      </c>
      <c r="M144" s="15">
        <f>SUM(I144:L144)</f>
        <v>12724</v>
      </c>
      <c r="N144" s="21">
        <f t="shared" si="71"/>
        <v>3.8050239234449759</v>
      </c>
      <c r="O144" s="68"/>
      <c r="P144" s="15">
        <f>SUM(P140:P143)</f>
        <v>31</v>
      </c>
      <c r="Q144" s="15">
        <f>SUM(Q140:Q143)</f>
        <v>7</v>
      </c>
      <c r="R144" s="15">
        <f>SUM(R140:R143)</f>
        <v>2</v>
      </c>
    </row>
    <row r="145" spans="1:20" ht="21" customHeight="1">
      <c r="A145" s="69"/>
      <c r="B145" s="69"/>
      <c r="C145" s="69"/>
      <c r="D145" s="69"/>
      <c r="E145" s="69"/>
      <c r="F145" s="69"/>
      <c r="G145" s="69"/>
      <c r="H145" s="69"/>
      <c r="I145" s="70"/>
      <c r="J145" s="70"/>
      <c r="K145" s="70"/>
      <c r="L145" s="70"/>
      <c r="M145" s="69"/>
      <c r="N145" s="69"/>
      <c r="O145" s="69"/>
      <c r="P145" s="69"/>
      <c r="Q145" s="69"/>
      <c r="R145" s="69"/>
      <c r="T145" s="27"/>
    </row>
    <row r="146" spans="1:20" ht="15.75" customHeight="1">
      <c r="A146" s="65" t="s">
        <v>104</v>
      </c>
      <c r="B146" s="4" t="s">
        <v>16</v>
      </c>
      <c r="C146" s="10">
        <v>129</v>
      </c>
      <c r="D146" s="11">
        <v>354</v>
      </c>
      <c r="E146" s="11">
        <v>230</v>
      </c>
      <c r="F146" s="11">
        <v>529</v>
      </c>
      <c r="G146" s="11">
        <v>1338</v>
      </c>
      <c r="H146" s="16">
        <f>SUM(D146:G146)</f>
        <v>2451</v>
      </c>
      <c r="I146" s="51">
        <f>D146*1</f>
        <v>354</v>
      </c>
      <c r="J146" s="51">
        <f>E146*2</f>
        <v>460</v>
      </c>
      <c r="K146" s="51">
        <f>F146*3</f>
        <v>1587</v>
      </c>
      <c r="L146" s="51">
        <f>G146*4</f>
        <v>5352</v>
      </c>
      <c r="M146" s="43">
        <f>SUM(I146:L146)</f>
        <v>7753</v>
      </c>
      <c r="N146" s="22">
        <f t="shared" ref="N146:N206" si="98">M146/H146</f>
        <v>3.1631986944104447</v>
      </c>
      <c r="O146" s="71">
        <f>SQRT((((1-N147)^2)*D147+((2-N147)^2)*E147+((3-N147)^2)*F147+((4-N147)^2)*G147)/H147)</f>
        <v>1.0912508632045355</v>
      </c>
      <c r="P146" s="10">
        <v>4</v>
      </c>
      <c r="Q146" s="10">
        <v>24</v>
      </c>
      <c r="R146" s="10">
        <v>2</v>
      </c>
    </row>
    <row r="147" spans="1:20">
      <c r="A147" s="65"/>
      <c r="B147" s="13" t="s">
        <v>151</v>
      </c>
      <c r="C147" s="15">
        <f>SUM(C146)</f>
        <v>129</v>
      </c>
      <c r="D147" s="15">
        <f>SUM(D146)</f>
        <v>354</v>
      </c>
      <c r="E147" s="15">
        <f>SUM(E146)</f>
        <v>230</v>
      </c>
      <c r="F147" s="15">
        <f>SUM(F146)</f>
        <v>529</v>
      </c>
      <c r="G147" s="15">
        <f>SUM(G146)</f>
        <v>1338</v>
      </c>
      <c r="H147" s="15">
        <f>SUM(D147:G147)</f>
        <v>2451</v>
      </c>
      <c r="I147" s="52">
        <f>D147*1</f>
        <v>354</v>
      </c>
      <c r="J147" s="52">
        <f>E147*2</f>
        <v>460</v>
      </c>
      <c r="K147" s="52">
        <f>F147*3</f>
        <v>1587</v>
      </c>
      <c r="L147" s="52">
        <f>G147*4</f>
        <v>5352</v>
      </c>
      <c r="M147" s="15">
        <f>SUM(I147:L147)</f>
        <v>7753</v>
      </c>
      <c r="N147" s="21">
        <f t="shared" si="98"/>
        <v>3.1631986944104447</v>
      </c>
      <c r="O147" s="71"/>
      <c r="P147" s="15">
        <f>SUM(P146)</f>
        <v>4</v>
      </c>
      <c r="Q147" s="15">
        <f>SUM(Q146)</f>
        <v>24</v>
      </c>
      <c r="R147" s="15">
        <f>SUM(R146)</f>
        <v>2</v>
      </c>
    </row>
    <row r="148" spans="1:20">
      <c r="A148" s="69"/>
      <c r="B148" s="69"/>
      <c r="C148" s="69"/>
      <c r="D148" s="69"/>
      <c r="E148" s="69"/>
      <c r="F148" s="69"/>
      <c r="G148" s="69"/>
      <c r="H148" s="69"/>
      <c r="I148" s="70"/>
      <c r="J148" s="70"/>
      <c r="K148" s="70"/>
      <c r="L148" s="70"/>
      <c r="M148" s="69"/>
      <c r="N148" s="69"/>
      <c r="O148" s="69"/>
      <c r="P148" s="69"/>
      <c r="Q148" s="69"/>
      <c r="R148" s="69"/>
      <c r="T148" s="27"/>
    </row>
    <row r="149" spans="1:20" ht="15" customHeight="1">
      <c r="A149" s="65" t="s">
        <v>105</v>
      </c>
      <c r="B149" s="3" t="s">
        <v>106</v>
      </c>
      <c r="C149" s="10">
        <v>249</v>
      </c>
      <c r="D149" s="11">
        <v>252</v>
      </c>
      <c r="E149" s="11">
        <v>360</v>
      </c>
      <c r="F149" s="11">
        <v>924</v>
      </c>
      <c r="G149" s="11">
        <v>4647</v>
      </c>
      <c r="H149" s="16">
        <f t="shared" ref="H149:H153" si="99">SUM(D149:G149)</f>
        <v>6183</v>
      </c>
      <c r="I149" s="51">
        <f>D149*1</f>
        <v>252</v>
      </c>
      <c r="J149" s="51">
        <f>E149*2</f>
        <v>720</v>
      </c>
      <c r="K149" s="51">
        <f>F149*3</f>
        <v>2772</v>
      </c>
      <c r="L149" s="51">
        <f>G149*4</f>
        <v>18588</v>
      </c>
      <c r="M149" s="43">
        <f t="shared" ref="M149:M154" si="100">SUM(I149:L149)</f>
        <v>22332</v>
      </c>
      <c r="N149" s="22">
        <f t="shared" si="98"/>
        <v>3.611838913148957</v>
      </c>
      <c r="O149" s="71">
        <f>SQRT((((1-N154)^2)*D154+((2-N154)^2)*E154+((3-N154)^2)*F154+((4-N154)^2)*G154)/H154)</f>
        <v>0.80896346147719478</v>
      </c>
      <c r="P149" s="10">
        <v>0</v>
      </c>
      <c r="Q149" s="10">
        <v>0</v>
      </c>
      <c r="R149" s="10">
        <v>0</v>
      </c>
    </row>
    <row r="150" spans="1:20" ht="15" customHeight="1">
      <c r="A150" s="65"/>
      <c r="B150" s="3" t="s">
        <v>107</v>
      </c>
      <c r="C150" s="10">
        <v>1076</v>
      </c>
      <c r="D150" s="11">
        <v>201</v>
      </c>
      <c r="E150" s="11">
        <v>245</v>
      </c>
      <c r="F150" s="11">
        <v>714</v>
      </c>
      <c r="G150" s="11">
        <v>2876</v>
      </c>
      <c r="H150" s="16">
        <f t="shared" si="99"/>
        <v>4036</v>
      </c>
      <c r="I150" s="51">
        <f t="shared" ref="I150:I154" si="101">D150*1</f>
        <v>201</v>
      </c>
      <c r="J150" s="51">
        <f t="shared" ref="J150:J154" si="102">E150*2</f>
        <v>490</v>
      </c>
      <c r="K150" s="51">
        <f t="shared" ref="K150:K154" si="103">F150*3</f>
        <v>2142</v>
      </c>
      <c r="L150" s="51">
        <f t="shared" ref="L150:L154" si="104">G150*4</f>
        <v>11504</v>
      </c>
      <c r="M150" s="43">
        <f t="shared" si="100"/>
        <v>14337</v>
      </c>
      <c r="N150" s="22">
        <f t="shared" si="98"/>
        <v>3.5522794846382557</v>
      </c>
      <c r="O150" s="71"/>
      <c r="P150" s="10">
        <v>0</v>
      </c>
      <c r="Q150" s="10">
        <v>0</v>
      </c>
      <c r="R150" s="10">
        <v>0</v>
      </c>
    </row>
    <row r="151" spans="1:20" ht="15" customHeight="1">
      <c r="A151" s="65"/>
      <c r="B151" s="3" t="s">
        <v>108</v>
      </c>
      <c r="C151" s="10">
        <v>569</v>
      </c>
      <c r="D151" s="11">
        <v>14</v>
      </c>
      <c r="E151" s="11">
        <v>62</v>
      </c>
      <c r="F151" s="11">
        <v>162</v>
      </c>
      <c r="G151" s="11">
        <v>1893</v>
      </c>
      <c r="H151" s="16">
        <f t="shared" si="99"/>
        <v>2131</v>
      </c>
      <c r="I151" s="51">
        <f t="shared" si="101"/>
        <v>14</v>
      </c>
      <c r="J151" s="51">
        <f t="shared" si="102"/>
        <v>124</v>
      </c>
      <c r="K151" s="51">
        <f t="shared" si="103"/>
        <v>486</v>
      </c>
      <c r="L151" s="51">
        <f t="shared" si="104"/>
        <v>7572</v>
      </c>
      <c r="M151" s="43">
        <f t="shared" si="100"/>
        <v>8196</v>
      </c>
      <c r="N151" s="22">
        <f t="shared" si="98"/>
        <v>3.8460816518066636</v>
      </c>
      <c r="O151" s="71"/>
      <c r="P151" s="10">
        <v>0</v>
      </c>
      <c r="Q151" s="10">
        <v>0</v>
      </c>
      <c r="R151" s="10">
        <v>0</v>
      </c>
    </row>
    <row r="152" spans="1:20" ht="15" customHeight="1">
      <c r="A152" s="65"/>
      <c r="B152" s="3" t="s">
        <v>16</v>
      </c>
      <c r="C152" s="10">
        <v>460</v>
      </c>
      <c r="D152" s="11">
        <v>174</v>
      </c>
      <c r="E152" s="11">
        <v>330</v>
      </c>
      <c r="F152" s="11">
        <v>907</v>
      </c>
      <c r="G152" s="11">
        <v>3397</v>
      </c>
      <c r="H152" s="16">
        <f t="shared" si="99"/>
        <v>4808</v>
      </c>
      <c r="I152" s="51">
        <f t="shared" si="101"/>
        <v>174</v>
      </c>
      <c r="J152" s="51">
        <f t="shared" si="102"/>
        <v>660</v>
      </c>
      <c r="K152" s="51">
        <f t="shared" si="103"/>
        <v>2721</v>
      </c>
      <c r="L152" s="51">
        <f t="shared" si="104"/>
        <v>13588</v>
      </c>
      <c r="M152" s="43">
        <f t="shared" si="100"/>
        <v>17143</v>
      </c>
      <c r="N152" s="22">
        <f t="shared" si="98"/>
        <v>3.5655158069883526</v>
      </c>
      <c r="O152" s="71"/>
      <c r="P152" s="10">
        <v>0</v>
      </c>
      <c r="Q152" s="10">
        <v>0</v>
      </c>
      <c r="R152" s="10">
        <v>0</v>
      </c>
    </row>
    <row r="153" spans="1:20" ht="15" customHeight="1">
      <c r="A153" s="65"/>
      <c r="B153" s="3" t="s">
        <v>15</v>
      </c>
      <c r="C153" s="10">
        <v>461</v>
      </c>
      <c r="D153" s="11">
        <v>341</v>
      </c>
      <c r="E153" s="11">
        <v>377</v>
      </c>
      <c r="F153" s="11">
        <v>862</v>
      </c>
      <c r="G153" s="11">
        <v>2423</v>
      </c>
      <c r="H153" s="16">
        <f t="shared" si="99"/>
        <v>4003</v>
      </c>
      <c r="I153" s="51">
        <f t="shared" si="101"/>
        <v>341</v>
      </c>
      <c r="J153" s="51">
        <f t="shared" si="102"/>
        <v>754</v>
      </c>
      <c r="K153" s="51">
        <f t="shared" si="103"/>
        <v>2586</v>
      </c>
      <c r="L153" s="51">
        <f t="shared" si="104"/>
        <v>9692</v>
      </c>
      <c r="M153" s="43">
        <f t="shared" si="100"/>
        <v>13373</v>
      </c>
      <c r="N153" s="22">
        <f t="shared" si="98"/>
        <v>3.3407444416687486</v>
      </c>
      <c r="O153" s="71"/>
      <c r="P153" s="10">
        <v>0</v>
      </c>
      <c r="Q153" s="10">
        <v>0</v>
      </c>
      <c r="R153" s="10">
        <v>0</v>
      </c>
    </row>
    <row r="154" spans="1:20">
      <c r="A154" s="65"/>
      <c r="B154" s="13" t="s">
        <v>151</v>
      </c>
      <c r="C154" s="15">
        <f>SUM(C149:C153)</f>
        <v>2815</v>
      </c>
      <c r="D154" s="15">
        <f>SUM(D149:D153)</f>
        <v>982</v>
      </c>
      <c r="E154" s="15">
        <f>SUM(E149:E153)</f>
        <v>1374</v>
      </c>
      <c r="F154" s="15">
        <f>SUM(F149:F153)</f>
        <v>3569</v>
      </c>
      <c r="G154" s="15">
        <f>SUM(G149:G153)</f>
        <v>15236</v>
      </c>
      <c r="H154" s="15">
        <f>SUM(D154:G154)</f>
        <v>21161</v>
      </c>
      <c r="I154" s="52">
        <f t="shared" si="101"/>
        <v>982</v>
      </c>
      <c r="J154" s="52">
        <f t="shared" si="102"/>
        <v>2748</v>
      </c>
      <c r="K154" s="52">
        <f t="shared" si="103"/>
        <v>10707</v>
      </c>
      <c r="L154" s="52">
        <f t="shared" si="104"/>
        <v>60944</v>
      </c>
      <c r="M154" s="15">
        <f t="shared" si="100"/>
        <v>75381</v>
      </c>
      <c r="N154" s="21">
        <f t="shared" si="98"/>
        <v>3.5622607627238789</v>
      </c>
      <c r="O154" s="71"/>
      <c r="P154" s="15">
        <v>0</v>
      </c>
      <c r="Q154" s="15">
        <v>0</v>
      </c>
      <c r="R154" s="15">
        <v>0</v>
      </c>
    </row>
    <row r="155" spans="1:20">
      <c r="A155" s="69"/>
      <c r="B155" s="69"/>
      <c r="C155" s="69"/>
      <c r="D155" s="69"/>
      <c r="E155" s="69"/>
      <c r="F155" s="69"/>
      <c r="G155" s="69"/>
      <c r="H155" s="69"/>
      <c r="I155" s="70"/>
      <c r="J155" s="70"/>
      <c r="K155" s="70"/>
      <c r="L155" s="70"/>
      <c r="M155" s="69"/>
      <c r="N155" s="69"/>
      <c r="O155" s="69"/>
      <c r="P155" s="69"/>
      <c r="Q155" s="69"/>
      <c r="R155" s="69"/>
      <c r="T155" s="27"/>
    </row>
    <row r="156" spans="1:20" ht="15" customHeight="1">
      <c r="A156" s="65" t="s">
        <v>109</v>
      </c>
      <c r="B156" s="4" t="s">
        <v>81</v>
      </c>
      <c r="C156" s="10">
        <v>270</v>
      </c>
      <c r="D156" s="11">
        <v>157</v>
      </c>
      <c r="E156" s="11">
        <v>180</v>
      </c>
      <c r="F156" s="11">
        <v>438</v>
      </c>
      <c r="G156" s="11">
        <v>1847</v>
      </c>
      <c r="H156" s="16">
        <f t="shared" ref="H156:H163" si="105">SUM(D156:G156)</f>
        <v>2622</v>
      </c>
      <c r="I156" s="51">
        <f>D156*1</f>
        <v>157</v>
      </c>
      <c r="J156" s="51">
        <f>E156*2</f>
        <v>360</v>
      </c>
      <c r="K156" s="51">
        <f>F156*3</f>
        <v>1314</v>
      </c>
      <c r="L156" s="51">
        <f>G156*4</f>
        <v>7388</v>
      </c>
      <c r="M156" s="43">
        <f t="shared" ref="M156:M163" si="106">SUM(I156:L156)</f>
        <v>9219</v>
      </c>
      <c r="N156" s="22">
        <f t="shared" si="98"/>
        <v>3.5160183066361554</v>
      </c>
      <c r="O156" s="71">
        <f>SQRT((((1-N163)^2)*D163+((2-N163)^2)*E163+((3-N163)^2)*F163+((4-N163)^2)*G163)/H163)</f>
        <v>0.83534932082001667</v>
      </c>
      <c r="P156" s="40">
        <v>0</v>
      </c>
      <c r="Q156" s="40">
        <v>0</v>
      </c>
      <c r="R156" s="40">
        <v>0</v>
      </c>
    </row>
    <row r="157" spans="1:20" ht="15" customHeight="1">
      <c r="A157" s="65"/>
      <c r="B157" s="4" t="s">
        <v>91</v>
      </c>
      <c r="C157" s="10">
        <v>348</v>
      </c>
      <c r="D157" s="11">
        <v>204</v>
      </c>
      <c r="E157" s="11">
        <v>336</v>
      </c>
      <c r="F157" s="11">
        <v>756</v>
      </c>
      <c r="G157" s="11">
        <v>3564</v>
      </c>
      <c r="H157" s="16">
        <f t="shared" si="105"/>
        <v>4860</v>
      </c>
      <c r="I157" s="51">
        <f t="shared" ref="I157:I163" si="107">D157*1</f>
        <v>204</v>
      </c>
      <c r="J157" s="51">
        <f t="shared" ref="J157:J163" si="108">E157*2</f>
        <v>672</v>
      </c>
      <c r="K157" s="51">
        <f t="shared" ref="K157:K163" si="109">F157*3</f>
        <v>2268</v>
      </c>
      <c r="L157" s="51">
        <f t="shared" ref="L157:L163" si="110">G157*4</f>
        <v>14256</v>
      </c>
      <c r="M157" s="43">
        <f t="shared" si="106"/>
        <v>17400</v>
      </c>
      <c r="N157" s="22">
        <f t="shared" si="98"/>
        <v>3.5802469135802468</v>
      </c>
      <c r="O157" s="71"/>
      <c r="P157" s="40">
        <v>0</v>
      </c>
      <c r="Q157" s="40">
        <v>0</v>
      </c>
      <c r="R157" s="40">
        <v>0</v>
      </c>
    </row>
    <row r="158" spans="1:20" ht="15" customHeight="1">
      <c r="A158" s="65"/>
      <c r="B158" s="4" t="s">
        <v>77</v>
      </c>
      <c r="C158" s="10">
        <v>191</v>
      </c>
      <c r="D158" s="11">
        <v>111</v>
      </c>
      <c r="E158" s="11">
        <v>206</v>
      </c>
      <c r="F158" s="11">
        <v>460</v>
      </c>
      <c r="G158" s="11">
        <v>1564</v>
      </c>
      <c r="H158" s="16">
        <f t="shared" si="105"/>
        <v>2341</v>
      </c>
      <c r="I158" s="51">
        <f t="shared" si="107"/>
        <v>111</v>
      </c>
      <c r="J158" s="51">
        <f t="shared" si="108"/>
        <v>412</v>
      </c>
      <c r="K158" s="51">
        <f t="shared" si="109"/>
        <v>1380</v>
      </c>
      <c r="L158" s="51">
        <f t="shared" si="110"/>
        <v>6256</v>
      </c>
      <c r="M158" s="43">
        <f t="shared" si="106"/>
        <v>8159</v>
      </c>
      <c r="N158" s="22">
        <f t="shared" si="98"/>
        <v>3.4852627082443401</v>
      </c>
      <c r="O158" s="71"/>
      <c r="P158" s="40">
        <v>0</v>
      </c>
      <c r="Q158" s="40">
        <v>0</v>
      </c>
      <c r="R158" s="40">
        <v>0</v>
      </c>
    </row>
    <row r="159" spans="1:20" ht="15" customHeight="1">
      <c r="A159" s="65"/>
      <c r="B159" s="4" t="s">
        <v>110</v>
      </c>
      <c r="C159" s="10">
        <v>136</v>
      </c>
      <c r="D159" s="11">
        <v>178</v>
      </c>
      <c r="E159" s="11">
        <v>141</v>
      </c>
      <c r="F159" s="11">
        <v>434</v>
      </c>
      <c r="G159" s="11">
        <v>1991</v>
      </c>
      <c r="H159" s="16">
        <f t="shared" si="105"/>
        <v>2744</v>
      </c>
      <c r="I159" s="51">
        <f t="shared" si="107"/>
        <v>178</v>
      </c>
      <c r="J159" s="51">
        <f t="shared" si="108"/>
        <v>282</v>
      </c>
      <c r="K159" s="51">
        <f t="shared" si="109"/>
        <v>1302</v>
      </c>
      <c r="L159" s="51">
        <f t="shared" si="110"/>
        <v>7964</v>
      </c>
      <c r="M159" s="43">
        <f t="shared" si="106"/>
        <v>9726</v>
      </c>
      <c r="N159" s="22">
        <f t="shared" si="98"/>
        <v>3.5444606413994171</v>
      </c>
      <c r="O159" s="71"/>
      <c r="P159" s="40">
        <v>0</v>
      </c>
      <c r="Q159" s="40">
        <v>0</v>
      </c>
      <c r="R159" s="40">
        <v>0</v>
      </c>
    </row>
    <row r="160" spans="1:20" ht="15" customHeight="1">
      <c r="A160" s="65"/>
      <c r="B160" s="4" t="s">
        <v>111</v>
      </c>
      <c r="C160" s="10">
        <v>1144</v>
      </c>
      <c r="D160" s="11">
        <v>86</v>
      </c>
      <c r="E160" s="11">
        <v>115</v>
      </c>
      <c r="F160" s="11">
        <v>206</v>
      </c>
      <c r="G160" s="11">
        <v>1461</v>
      </c>
      <c r="H160" s="16">
        <f t="shared" si="105"/>
        <v>1868</v>
      </c>
      <c r="I160" s="51">
        <f t="shared" si="107"/>
        <v>86</v>
      </c>
      <c r="J160" s="51">
        <f t="shared" si="108"/>
        <v>230</v>
      </c>
      <c r="K160" s="51">
        <f t="shared" si="109"/>
        <v>618</v>
      </c>
      <c r="L160" s="51">
        <f t="shared" si="110"/>
        <v>5844</v>
      </c>
      <c r="M160" s="43">
        <f t="shared" si="106"/>
        <v>6778</v>
      </c>
      <c r="N160" s="22">
        <f t="shared" si="98"/>
        <v>3.6284796573875804</v>
      </c>
      <c r="O160" s="71"/>
      <c r="P160" s="40">
        <v>0</v>
      </c>
      <c r="Q160" s="40">
        <v>0</v>
      </c>
      <c r="R160" s="40">
        <v>0</v>
      </c>
    </row>
    <row r="161" spans="1:20" ht="15" customHeight="1">
      <c r="A161" s="65"/>
      <c r="B161" s="4" t="s">
        <v>112</v>
      </c>
      <c r="C161" s="10">
        <v>74</v>
      </c>
      <c r="D161" s="11">
        <v>38</v>
      </c>
      <c r="E161" s="11">
        <v>68</v>
      </c>
      <c r="F161" s="11">
        <v>218</v>
      </c>
      <c r="G161" s="11">
        <v>898</v>
      </c>
      <c r="H161" s="16">
        <f t="shared" si="105"/>
        <v>1222</v>
      </c>
      <c r="I161" s="51">
        <f t="shared" si="107"/>
        <v>38</v>
      </c>
      <c r="J161" s="51">
        <f t="shared" si="108"/>
        <v>136</v>
      </c>
      <c r="K161" s="51">
        <f t="shared" si="109"/>
        <v>654</v>
      </c>
      <c r="L161" s="51">
        <f t="shared" si="110"/>
        <v>3592</v>
      </c>
      <c r="M161" s="43">
        <f t="shared" si="106"/>
        <v>4420</v>
      </c>
      <c r="N161" s="22">
        <f t="shared" si="98"/>
        <v>3.6170212765957448</v>
      </c>
      <c r="O161" s="71"/>
      <c r="P161" s="40">
        <v>0</v>
      </c>
      <c r="Q161" s="40">
        <v>0</v>
      </c>
      <c r="R161" s="40">
        <v>0</v>
      </c>
    </row>
    <row r="162" spans="1:20" ht="15" customHeight="1">
      <c r="A162" s="65"/>
      <c r="B162" s="4" t="s">
        <v>113</v>
      </c>
      <c r="C162" s="10">
        <v>102</v>
      </c>
      <c r="D162" s="11">
        <v>221</v>
      </c>
      <c r="E162" s="11">
        <v>220</v>
      </c>
      <c r="F162" s="11">
        <v>521</v>
      </c>
      <c r="G162" s="11">
        <v>2272</v>
      </c>
      <c r="H162" s="10">
        <f t="shared" si="105"/>
        <v>3234</v>
      </c>
      <c r="I162" s="51">
        <f t="shared" si="107"/>
        <v>221</v>
      </c>
      <c r="J162" s="51">
        <f t="shared" si="108"/>
        <v>440</v>
      </c>
      <c r="K162" s="51">
        <f t="shared" si="109"/>
        <v>1563</v>
      </c>
      <c r="L162" s="51">
        <f t="shared" si="110"/>
        <v>9088</v>
      </c>
      <c r="M162" s="43">
        <f t="shared" si="106"/>
        <v>11312</v>
      </c>
      <c r="N162" s="22">
        <f t="shared" si="98"/>
        <v>3.497835497835498</v>
      </c>
      <c r="O162" s="71"/>
      <c r="P162" s="40">
        <v>0</v>
      </c>
      <c r="Q162" s="40">
        <v>0</v>
      </c>
      <c r="R162" s="40">
        <v>0</v>
      </c>
    </row>
    <row r="163" spans="1:20">
      <c r="A163" s="65"/>
      <c r="B163" s="13" t="s">
        <v>151</v>
      </c>
      <c r="C163" s="15">
        <f>SUM(C156:C162)</f>
        <v>2265</v>
      </c>
      <c r="D163" s="15">
        <f>SUM(D156:D162)</f>
        <v>995</v>
      </c>
      <c r="E163" s="15">
        <f>SUM(E156:E162)</f>
        <v>1266</v>
      </c>
      <c r="F163" s="15">
        <f>SUM(F156:F162)</f>
        <v>3033</v>
      </c>
      <c r="G163" s="15">
        <f>SUM(G156:G162)</f>
        <v>13597</v>
      </c>
      <c r="H163" s="15">
        <f t="shared" si="105"/>
        <v>18891</v>
      </c>
      <c r="I163" s="52">
        <f t="shared" si="107"/>
        <v>995</v>
      </c>
      <c r="J163" s="52">
        <f t="shared" si="108"/>
        <v>2532</v>
      </c>
      <c r="K163" s="52">
        <f t="shared" si="109"/>
        <v>9099</v>
      </c>
      <c r="L163" s="52">
        <f t="shared" si="110"/>
        <v>54388</v>
      </c>
      <c r="M163" s="15">
        <f t="shared" si="106"/>
        <v>67014</v>
      </c>
      <c r="N163" s="21">
        <f t="shared" si="98"/>
        <v>3.5474035254883276</v>
      </c>
      <c r="O163" s="71"/>
      <c r="P163" s="15">
        <v>0</v>
      </c>
      <c r="Q163" s="15">
        <v>0</v>
      </c>
      <c r="R163" s="15">
        <v>0</v>
      </c>
    </row>
    <row r="164" spans="1:20">
      <c r="A164" s="69"/>
      <c r="B164" s="69"/>
      <c r="C164" s="69"/>
      <c r="D164" s="69"/>
      <c r="E164" s="69"/>
      <c r="F164" s="69"/>
      <c r="G164" s="69"/>
      <c r="H164" s="69"/>
      <c r="I164" s="70"/>
      <c r="J164" s="70"/>
      <c r="K164" s="70"/>
      <c r="L164" s="70"/>
      <c r="M164" s="69"/>
      <c r="N164" s="69"/>
      <c r="O164" s="69"/>
      <c r="P164" s="69"/>
      <c r="Q164" s="69"/>
      <c r="R164" s="69"/>
      <c r="T164" s="27"/>
    </row>
    <row r="165" spans="1:20" ht="18.75" customHeight="1">
      <c r="A165" s="65" t="s">
        <v>114</v>
      </c>
      <c r="B165" s="4" t="s">
        <v>115</v>
      </c>
      <c r="C165" s="10">
        <v>392</v>
      </c>
      <c r="D165" s="11">
        <v>288</v>
      </c>
      <c r="E165" s="11">
        <v>407</v>
      </c>
      <c r="F165" s="11">
        <v>1140</v>
      </c>
      <c r="G165" s="11">
        <v>3869</v>
      </c>
      <c r="H165" s="16">
        <f>SUM(D165:G165)</f>
        <v>5704</v>
      </c>
      <c r="I165" s="51">
        <f>D165*1</f>
        <v>288</v>
      </c>
      <c r="J165" s="51">
        <f>E165*2</f>
        <v>814</v>
      </c>
      <c r="K165" s="51">
        <f>F165*3</f>
        <v>3420</v>
      </c>
      <c r="L165" s="51">
        <f>G165*4</f>
        <v>15476</v>
      </c>
      <c r="M165" s="43">
        <f>SUM(I165:L165)</f>
        <v>19998</v>
      </c>
      <c r="N165" s="22">
        <f t="shared" si="98"/>
        <v>3.505960729312763</v>
      </c>
      <c r="O165" s="71">
        <f>SQRT((((1-N168)^2)*D168+((2-N168)^2)*E168+((3-N168)^2)*F168+((4-N168)^2)*G168)/H168)</f>
        <v>0.86651229933645524</v>
      </c>
      <c r="P165" s="10">
        <v>30</v>
      </c>
      <c r="Q165" s="10">
        <v>22</v>
      </c>
      <c r="R165" s="10">
        <v>0</v>
      </c>
    </row>
    <row r="166" spans="1:20" ht="18" customHeight="1">
      <c r="A166" s="65"/>
      <c r="B166" s="4" t="s">
        <v>23</v>
      </c>
      <c r="C166" s="10">
        <v>189</v>
      </c>
      <c r="D166" s="11">
        <v>270</v>
      </c>
      <c r="E166" s="11">
        <v>230</v>
      </c>
      <c r="F166" s="11">
        <v>640</v>
      </c>
      <c r="G166" s="11">
        <v>2127</v>
      </c>
      <c r="H166" s="16">
        <f>SUM(D166:G166)</f>
        <v>3267</v>
      </c>
      <c r="I166" s="51">
        <f t="shared" ref="I166:I168" si="111">D166*1</f>
        <v>270</v>
      </c>
      <c r="J166" s="51">
        <f t="shared" ref="J166:J168" si="112">E166*2</f>
        <v>460</v>
      </c>
      <c r="K166" s="51">
        <f t="shared" ref="K166:K168" si="113">F166*3</f>
        <v>1920</v>
      </c>
      <c r="L166" s="51">
        <f t="shared" ref="L166:L168" si="114">G166*4</f>
        <v>8508</v>
      </c>
      <c r="M166" s="43">
        <f>SUM(I166:L166)</f>
        <v>11158</v>
      </c>
      <c r="N166" s="22">
        <f t="shared" si="98"/>
        <v>3.4153657790021428</v>
      </c>
      <c r="O166" s="71"/>
      <c r="P166" s="10">
        <v>14</v>
      </c>
      <c r="Q166" s="10">
        <v>13</v>
      </c>
      <c r="R166" s="10">
        <v>0</v>
      </c>
    </row>
    <row r="167" spans="1:20" ht="15" customHeight="1">
      <c r="A167" s="65"/>
      <c r="B167" s="4" t="s">
        <v>22</v>
      </c>
      <c r="C167" s="10">
        <v>274</v>
      </c>
      <c r="D167" s="11">
        <v>133</v>
      </c>
      <c r="E167" s="11">
        <v>215</v>
      </c>
      <c r="F167" s="11">
        <v>486</v>
      </c>
      <c r="G167" s="11">
        <v>1868</v>
      </c>
      <c r="H167" s="16">
        <f>SUM(D167:G167)</f>
        <v>2702</v>
      </c>
      <c r="I167" s="51">
        <f t="shared" si="111"/>
        <v>133</v>
      </c>
      <c r="J167" s="51">
        <f t="shared" si="112"/>
        <v>430</v>
      </c>
      <c r="K167" s="51">
        <f t="shared" si="113"/>
        <v>1458</v>
      </c>
      <c r="L167" s="51">
        <f t="shared" si="114"/>
        <v>7472</v>
      </c>
      <c r="M167" s="43">
        <f>SUM(I167:L167)</f>
        <v>9493</v>
      </c>
      <c r="N167" s="22">
        <f t="shared" si="98"/>
        <v>3.5133234641006661</v>
      </c>
      <c r="O167" s="71"/>
      <c r="P167" s="10">
        <v>10</v>
      </c>
      <c r="Q167" s="10">
        <v>20</v>
      </c>
      <c r="R167" s="10">
        <v>2</v>
      </c>
    </row>
    <row r="168" spans="1:20">
      <c r="A168" s="65"/>
      <c r="B168" s="13" t="s">
        <v>151</v>
      </c>
      <c r="C168" s="15">
        <f>SUM(C165:C167)</f>
        <v>855</v>
      </c>
      <c r="D168" s="15">
        <f>SUM(D165:D167)</f>
        <v>691</v>
      </c>
      <c r="E168" s="15">
        <f>SUM(E165:E167)</f>
        <v>852</v>
      </c>
      <c r="F168" s="15">
        <f>SUM(F165:F167)</f>
        <v>2266</v>
      </c>
      <c r="G168" s="15">
        <f>SUM(G165:G167)</f>
        <v>7864</v>
      </c>
      <c r="H168" s="15">
        <f>SUM(D168:G168)</f>
        <v>11673</v>
      </c>
      <c r="I168" s="52">
        <f t="shared" si="111"/>
        <v>691</v>
      </c>
      <c r="J168" s="52">
        <f t="shared" si="112"/>
        <v>1704</v>
      </c>
      <c r="K168" s="52">
        <f t="shared" si="113"/>
        <v>6798</v>
      </c>
      <c r="L168" s="52">
        <f t="shared" si="114"/>
        <v>31456</v>
      </c>
      <c r="M168" s="15">
        <f>SUM(I168:L168)</f>
        <v>40649</v>
      </c>
      <c r="N168" s="21">
        <f t="shared" si="98"/>
        <v>3.4823096033581771</v>
      </c>
      <c r="O168" s="71"/>
      <c r="P168" s="15">
        <f>SUM(P165:P167)</f>
        <v>54</v>
      </c>
      <c r="Q168" s="15">
        <f>SUM(Q165:Q167)</f>
        <v>55</v>
      </c>
      <c r="R168" s="15">
        <f>SUM(R165:R167)</f>
        <v>2</v>
      </c>
    </row>
    <row r="169" spans="1:20">
      <c r="A169" s="69"/>
      <c r="B169" s="69"/>
      <c r="C169" s="69"/>
      <c r="D169" s="69"/>
      <c r="E169" s="69"/>
      <c r="F169" s="69"/>
      <c r="G169" s="69"/>
      <c r="H169" s="69"/>
      <c r="I169" s="70"/>
      <c r="J169" s="70"/>
      <c r="K169" s="70"/>
      <c r="L169" s="70"/>
      <c r="M169" s="69"/>
      <c r="N169" s="69"/>
      <c r="O169" s="69"/>
      <c r="P169" s="69"/>
      <c r="Q169" s="69"/>
      <c r="R169" s="69"/>
      <c r="T169" s="27"/>
    </row>
    <row r="170" spans="1:20" ht="24" customHeight="1">
      <c r="A170" s="65" t="s">
        <v>116</v>
      </c>
      <c r="B170" s="4" t="s">
        <v>117</v>
      </c>
      <c r="C170" s="10">
        <v>74</v>
      </c>
      <c r="D170" s="11">
        <v>67</v>
      </c>
      <c r="E170" s="11">
        <v>95</v>
      </c>
      <c r="F170" s="11">
        <v>189</v>
      </c>
      <c r="G170" s="11">
        <v>1267</v>
      </c>
      <c r="H170" s="16">
        <f>SUM(D170:G170)</f>
        <v>1618</v>
      </c>
      <c r="I170" s="51">
        <f>D170*1</f>
        <v>67</v>
      </c>
      <c r="J170" s="51">
        <f>E170*2</f>
        <v>190</v>
      </c>
      <c r="K170" s="51">
        <f>F170*3</f>
        <v>567</v>
      </c>
      <c r="L170" s="51">
        <f>G170*4</f>
        <v>5068</v>
      </c>
      <c r="M170" s="43">
        <f>SUM(I170:L170)</f>
        <v>5892</v>
      </c>
      <c r="N170" s="22">
        <f t="shared" si="98"/>
        <v>3.641532756489493</v>
      </c>
      <c r="O170" s="71">
        <f>SQRT((((1-N172)^2)*D172+((2-N172)^2)*E172+((3-N172)^2)*F172+((4-N172)^2)*G172)/H172)</f>
        <v>0.79645101412461561</v>
      </c>
      <c r="P170" s="10">
        <v>0</v>
      </c>
      <c r="Q170" s="10">
        <v>0</v>
      </c>
      <c r="R170" s="10">
        <v>0</v>
      </c>
    </row>
    <row r="171" spans="1:20" ht="17.25" customHeight="1">
      <c r="A171" s="65"/>
      <c r="B171" s="4" t="s">
        <v>118</v>
      </c>
      <c r="C171" s="10">
        <v>211</v>
      </c>
      <c r="D171" s="11">
        <v>154</v>
      </c>
      <c r="E171" s="11">
        <v>277</v>
      </c>
      <c r="F171" s="11">
        <v>734</v>
      </c>
      <c r="G171" s="11">
        <v>2548</v>
      </c>
      <c r="H171" s="16">
        <f>SUM(D171:G171)</f>
        <v>3713</v>
      </c>
      <c r="I171" s="51">
        <f>D171*1</f>
        <v>154</v>
      </c>
      <c r="J171" s="51">
        <f>E171*2</f>
        <v>554</v>
      </c>
      <c r="K171" s="51">
        <f>F171*3</f>
        <v>2202</v>
      </c>
      <c r="L171" s="51">
        <f>G171*4</f>
        <v>10192</v>
      </c>
      <c r="M171" s="43">
        <f>SUM(I171:L171)</f>
        <v>13102</v>
      </c>
      <c r="N171" s="22">
        <f t="shared" si="98"/>
        <v>3.5286830056558038</v>
      </c>
      <c r="O171" s="71"/>
      <c r="P171" s="10">
        <v>0</v>
      </c>
      <c r="Q171" s="10">
        <v>0</v>
      </c>
      <c r="R171" s="10">
        <v>0</v>
      </c>
    </row>
    <row r="172" spans="1:20">
      <c r="A172" s="65"/>
      <c r="B172" s="13" t="s">
        <v>151</v>
      </c>
      <c r="C172" s="15">
        <f>SUM(C170:C171)</f>
        <v>285</v>
      </c>
      <c r="D172" s="15">
        <f>SUM(D170:D171)</f>
        <v>221</v>
      </c>
      <c r="E172" s="15">
        <f>SUM(E170:E171)</f>
        <v>372</v>
      </c>
      <c r="F172" s="15">
        <f>SUM(F170:F171)</f>
        <v>923</v>
      </c>
      <c r="G172" s="15">
        <f>SUM(G170:G171)</f>
        <v>3815</v>
      </c>
      <c r="H172" s="15">
        <f>SUM(D172:G172)</f>
        <v>5331</v>
      </c>
      <c r="I172" s="52">
        <f>SUM(I170:I171)</f>
        <v>221</v>
      </c>
      <c r="J172" s="52">
        <f>SUM(J170:J171)</f>
        <v>744</v>
      </c>
      <c r="K172" s="52">
        <f>SUM(K170:K171)</f>
        <v>2769</v>
      </c>
      <c r="L172" s="52">
        <f>SUM(L170:L171)</f>
        <v>15260</v>
      </c>
      <c r="M172" s="15">
        <f>SUM(I172:L172)</f>
        <v>18994</v>
      </c>
      <c r="N172" s="21">
        <f t="shared" si="98"/>
        <v>3.5629337835302946</v>
      </c>
      <c r="O172" s="71"/>
      <c r="P172" s="15">
        <v>0</v>
      </c>
      <c r="Q172" s="15">
        <v>0</v>
      </c>
      <c r="R172" s="15">
        <v>0</v>
      </c>
    </row>
    <row r="173" spans="1:20">
      <c r="A173" s="69"/>
      <c r="B173" s="69"/>
      <c r="C173" s="69"/>
      <c r="D173" s="69"/>
      <c r="E173" s="69"/>
      <c r="F173" s="69"/>
      <c r="G173" s="69"/>
      <c r="H173" s="69"/>
      <c r="I173" s="70"/>
      <c r="J173" s="70"/>
      <c r="K173" s="70"/>
      <c r="L173" s="70"/>
      <c r="M173" s="69"/>
      <c r="N173" s="69"/>
      <c r="O173" s="69"/>
      <c r="P173" s="69"/>
      <c r="Q173" s="69"/>
      <c r="R173" s="69"/>
      <c r="T173" s="27"/>
    </row>
    <row r="174" spans="1:20" ht="21" customHeight="1">
      <c r="A174" s="65" t="s">
        <v>119</v>
      </c>
      <c r="B174" s="3" t="s">
        <v>120</v>
      </c>
      <c r="C174" s="10">
        <v>23</v>
      </c>
      <c r="D174" s="11">
        <v>135</v>
      </c>
      <c r="E174" s="11">
        <v>258</v>
      </c>
      <c r="F174" s="11">
        <v>655</v>
      </c>
      <c r="G174" s="11">
        <v>2817</v>
      </c>
      <c r="H174" s="16">
        <f>SUM(D174:G174)</f>
        <v>3865</v>
      </c>
      <c r="I174" s="51">
        <f>D174*1</f>
        <v>135</v>
      </c>
      <c r="J174" s="51">
        <f>E174*2</f>
        <v>516</v>
      </c>
      <c r="K174" s="51">
        <f>F174*3</f>
        <v>1965</v>
      </c>
      <c r="L174" s="51">
        <f>G174*4</f>
        <v>11268</v>
      </c>
      <c r="M174" s="43">
        <f>SUM(I174:L174)</f>
        <v>13884</v>
      </c>
      <c r="N174" s="22">
        <f t="shared" si="98"/>
        <v>3.5922380336351876</v>
      </c>
      <c r="O174" s="71">
        <f>SQRT((((1-N177)^2)*D177+((2-N177)^2)*E177+((3-N177)^2)*F177+((4-N177)^2)*G177)/H177)</f>
        <v>0.78739938954876976</v>
      </c>
      <c r="P174" s="10">
        <v>0</v>
      </c>
      <c r="Q174" s="10">
        <v>0</v>
      </c>
      <c r="R174" s="10">
        <v>0</v>
      </c>
    </row>
    <row r="175" spans="1:20" ht="15.75" customHeight="1">
      <c r="A175" s="65"/>
      <c r="B175" s="3" t="s">
        <v>75</v>
      </c>
      <c r="C175" s="10">
        <v>179</v>
      </c>
      <c r="D175" s="11">
        <v>157</v>
      </c>
      <c r="E175" s="11">
        <v>260</v>
      </c>
      <c r="F175" s="11">
        <v>695</v>
      </c>
      <c r="G175" s="11">
        <v>2645</v>
      </c>
      <c r="H175" s="16">
        <f>SUM(D175:G175)</f>
        <v>3757</v>
      </c>
      <c r="I175" s="51">
        <f t="shared" ref="I175:I177" si="115">D175*1</f>
        <v>157</v>
      </c>
      <c r="J175" s="51">
        <f t="shared" ref="J175:J177" si="116">E175*2</f>
        <v>520</v>
      </c>
      <c r="K175" s="51">
        <f t="shared" ref="K175:K177" si="117">F175*3</f>
        <v>2085</v>
      </c>
      <c r="L175" s="51">
        <f t="shared" ref="L175:L177" si="118">G175*4</f>
        <v>10580</v>
      </c>
      <c r="M175" s="43">
        <f>SUM(I175:L175)</f>
        <v>13342</v>
      </c>
      <c r="N175" s="22">
        <f t="shared" si="98"/>
        <v>3.5512376896459941</v>
      </c>
      <c r="O175" s="71"/>
      <c r="P175" s="10">
        <v>0</v>
      </c>
      <c r="Q175" s="10">
        <v>0</v>
      </c>
      <c r="R175" s="10">
        <v>0</v>
      </c>
    </row>
    <row r="176" spans="1:20" ht="15" customHeight="1">
      <c r="A176" s="65"/>
      <c r="B176" s="3" t="s">
        <v>121</v>
      </c>
      <c r="C176" s="10">
        <v>57</v>
      </c>
      <c r="D176" s="11">
        <v>108</v>
      </c>
      <c r="E176" s="11">
        <v>243</v>
      </c>
      <c r="F176" s="11">
        <v>489</v>
      </c>
      <c r="G176" s="11">
        <v>2019</v>
      </c>
      <c r="H176" s="16">
        <f>SUM(D176:G176)</f>
        <v>2859</v>
      </c>
      <c r="I176" s="51">
        <f t="shared" si="115"/>
        <v>108</v>
      </c>
      <c r="J176" s="51">
        <f t="shared" si="116"/>
        <v>486</v>
      </c>
      <c r="K176" s="51">
        <f t="shared" si="117"/>
        <v>1467</v>
      </c>
      <c r="L176" s="51">
        <f t="shared" si="118"/>
        <v>8076</v>
      </c>
      <c r="M176" s="43">
        <f>SUM(I176:L176)</f>
        <v>10137</v>
      </c>
      <c r="N176" s="22">
        <f t="shared" si="98"/>
        <v>3.5456453305351521</v>
      </c>
      <c r="O176" s="71"/>
      <c r="P176" s="10">
        <v>0</v>
      </c>
      <c r="Q176" s="10">
        <v>0</v>
      </c>
      <c r="R176" s="10">
        <v>0</v>
      </c>
    </row>
    <row r="177" spans="1:20">
      <c r="A177" s="65"/>
      <c r="B177" s="13" t="s">
        <v>151</v>
      </c>
      <c r="C177" s="15">
        <f>SUM(C174:C176)</f>
        <v>259</v>
      </c>
      <c r="D177" s="15">
        <f>SUM(D174:D176)</f>
        <v>400</v>
      </c>
      <c r="E177" s="15">
        <f>SUM(E174:E176)</f>
        <v>761</v>
      </c>
      <c r="F177" s="15">
        <f>SUM(F174:F176)</f>
        <v>1839</v>
      </c>
      <c r="G177" s="15">
        <f>SUM(G174:G176)</f>
        <v>7481</v>
      </c>
      <c r="H177" s="15">
        <f>SUM(D177:G177)</f>
        <v>10481</v>
      </c>
      <c r="I177" s="52">
        <f t="shared" si="115"/>
        <v>400</v>
      </c>
      <c r="J177" s="52">
        <f t="shared" si="116"/>
        <v>1522</v>
      </c>
      <c r="K177" s="52">
        <f t="shared" si="117"/>
        <v>5517</v>
      </c>
      <c r="L177" s="52">
        <f t="shared" si="118"/>
        <v>29924</v>
      </c>
      <c r="M177" s="15">
        <f>SUM(I177:L177)</f>
        <v>37363</v>
      </c>
      <c r="N177" s="21">
        <f t="shared" si="98"/>
        <v>3.5648316000381643</v>
      </c>
      <c r="O177" s="71"/>
      <c r="P177" s="15">
        <v>0</v>
      </c>
      <c r="Q177" s="15">
        <v>0</v>
      </c>
      <c r="R177" s="15">
        <v>0</v>
      </c>
    </row>
    <row r="178" spans="1:20">
      <c r="A178" s="69"/>
      <c r="B178" s="69"/>
      <c r="C178" s="69"/>
      <c r="D178" s="69"/>
      <c r="E178" s="69"/>
      <c r="F178" s="69"/>
      <c r="G178" s="69"/>
      <c r="H178" s="69"/>
      <c r="I178" s="70"/>
      <c r="J178" s="70"/>
      <c r="K178" s="70"/>
      <c r="L178" s="70"/>
      <c r="M178" s="69"/>
      <c r="N178" s="69"/>
      <c r="O178" s="69"/>
      <c r="P178" s="69"/>
      <c r="Q178" s="69"/>
      <c r="R178" s="69"/>
      <c r="T178" s="27"/>
    </row>
    <row r="179" spans="1:20" ht="27" customHeight="1">
      <c r="A179" s="65" t="s">
        <v>122</v>
      </c>
      <c r="B179" s="4" t="s">
        <v>123</v>
      </c>
      <c r="C179" s="10">
        <v>351</v>
      </c>
      <c r="D179" s="11">
        <v>346</v>
      </c>
      <c r="E179" s="11">
        <v>457</v>
      </c>
      <c r="F179" s="11">
        <v>1173</v>
      </c>
      <c r="G179" s="11">
        <v>4081</v>
      </c>
      <c r="H179" s="16">
        <f t="shared" ref="H179:H184" si="119">SUM(D179:G179)</f>
        <v>6057</v>
      </c>
      <c r="I179" s="11">
        <f>D179*1</f>
        <v>346</v>
      </c>
      <c r="J179" s="11">
        <f>E179*2</f>
        <v>914</v>
      </c>
      <c r="K179" s="11">
        <f>F179*3</f>
        <v>3519</v>
      </c>
      <c r="L179" s="11">
        <f>G179*4</f>
        <v>16324</v>
      </c>
      <c r="M179" s="43">
        <f t="shared" ref="M179:M184" si="120">SUM(I179:L179)</f>
        <v>21103</v>
      </c>
      <c r="N179" s="22">
        <f t="shared" si="98"/>
        <v>3.484068020472181</v>
      </c>
      <c r="O179" s="71">
        <f>SQRT((((1-N184)^2)*D184+((2-N184)^2)*E184+((3-N184)^2)*F184+((4-N184)^2)*G184)/H184)</f>
        <v>0.86488335422390195</v>
      </c>
      <c r="P179" s="10">
        <v>0</v>
      </c>
      <c r="Q179" s="10">
        <v>0</v>
      </c>
      <c r="R179" s="10">
        <v>0</v>
      </c>
    </row>
    <row r="180" spans="1:20" ht="15" customHeight="1">
      <c r="A180" s="65"/>
      <c r="B180" s="4" t="s">
        <v>23</v>
      </c>
      <c r="C180" s="10">
        <v>348</v>
      </c>
      <c r="D180" s="11">
        <v>182</v>
      </c>
      <c r="E180" s="11">
        <v>297</v>
      </c>
      <c r="F180" s="11">
        <v>830</v>
      </c>
      <c r="G180" s="11">
        <v>2927</v>
      </c>
      <c r="H180" s="16">
        <f t="shared" si="119"/>
        <v>4236</v>
      </c>
      <c r="I180" s="51">
        <f t="shared" ref="I180:I184" si="121">D180*1</f>
        <v>182</v>
      </c>
      <c r="J180" s="51">
        <f t="shared" ref="J180:J184" si="122">E180*2</f>
        <v>594</v>
      </c>
      <c r="K180" s="51">
        <f t="shared" ref="K180:K184" si="123">F180*3</f>
        <v>2490</v>
      </c>
      <c r="L180" s="51">
        <f t="shared" ref="L180:L184" si="124">G180*4</f>
        <v>11708</v>
      </c>
      <c r="M180" s="43">
        <f t="shared" si="120"/>
        <v>14974</v>
      </c>
      <c r="N180" s="22">
        <f t="shared" si="98"/>
        <v>3.5349386213408875</v>
      </c>
      <c r="O180" s="71"/>
      <c r="P180" s="10">
        <v>0</v>
      </c>
      <c r="Q180" s="10">
        <v>0</v>
      </c>
      <c r="R180" s="10">
        <v>0</v>
      </c>
    </row>
    <row r="181" spans="1:20" ht="15" customHeight="1">
      <c r="A181" s="65"/>
      <c r="B181" s="4" t="s">
        <v>124</v>
      </c>
      <c r="C181" s="10">
        <v>852</v>
      </c>
      <c r="D181" s="11">
        <v>641</v>
      </c>
      <c r="E181" s="11">
        <v>722</v>
      </c>
      <c r="F181" s="11">
        <v>1421</v>
      </c>
      <c r="G181" s="11">
        <v>5232</v>
      </c>
      <c r="H181" s="16">
        <f t="shared" si="119"/>
        <v>8016</v>
      </c>
      <c r="I181" s="51">
        <f t="shared" si="121"/>
        <v>641</v>
      </c>
      <c r="J181" s="51">
        <f t="shared" si="122"/>
        <v>1444</v>
      </c>
      <c r="K181" s="51">
        <f t="shared" si="123"/>
        <v>4263</v>
      </c>
      <c r="L181" s="51">
        <f t="shared" si="124"/>
        <v>20928</v>
      </c>
      <c r="M181" s="43">
        <f t="shared" si="120"/>
        <v>27276</v>
      </c>
      <c r="N181" s="22">
        <f t="shared" si="98"/>
        <v>3.4026946107784433</v>
      </c>
      <c r="O181" s="71"/>
      <c r="P181" s="10">
        <v>0</v>
      </c>
      <c r="Q181" s="10">
        <v>0</v>
      </c>
      <c r="R181" s="10">
        <v>0</v>
      </c>
    </row>
    <row r="182" spans="1:20" ht="15" customHeight="1">
      <c r="A182" s="65"/>
      <c r="B182" s="4" t="s">
        <v>91</v>
      </c>
      <c r="C182" s="10">
        <v>409</v>
      </c>
      <c r="D182" s="10">
        <v>140</v>
      </c>
      <c r="E182" s="10">
        <v>219</v>
      </c>
      <c r="F182" s="10">
        <v>595</v>
      </c>
      <c r="G182" s="10">
        <v>3317</v>
      </c>
      <c r="H182" s="64">
        <f t="shared" si="119"/>
        <v>4271</v>
      </c>
      <c r="I182" s="51">
        <f t="shared" si="121"/>
        <v>140</v>
      </c>
      <c r="J182" s="51">
        <f t="shared" si="122"/>
        <v>438</v>
      </c>
      <c r="K182" s="51">
        <f t="shared" si="123"/>
        <v>1785</v>
      </c>
      <c r="L182" s="51">
        <f t="shared" si="124"/>
        <v>13268</v>
      </c>
      <c r="M182" s="64">
        <f t="shared" si="120"/>
        <v>15631</v>
      </c>
      <c r="N182" s="22">
        <f t="shared" si="98"/>
        <v>3.6597986420042146</v>
      </c>
      <c r="O182" s="71"/>
      <c r="P182" s="10">
        <v>0</v>
      </c>
      <c r="Q182" s="10">
        <v>0</v>
      </c>
      <c r="R182" s="10">
        <v>0</v>
      </c>
    </row>
    <row r="183" spans="1:20" ht="15" customHeight="1">
      <c r="A183" s="65"/>
      <c r="B183" s="4" t="s">
        <v>125</v>
      </c>
      <c r="C183" s="10">
        <v>98</v>
      </c>
      <c r="D183" s="10">
        <v>139</v>
      </c>
      <c r="E183" s="10">
        <v>142</v>
      </c>
      <c r="F183" s="10">
        <v>415</v>
      </c>
      <c r="G183" s="10">
        <v>1546</v>
      </c>
      <c r="H183" s="64">
        <f t="shared" si="119"/>
        <v>2242</v>
      </c>
      <c r="I183" s="51">
        <f t="shared" si="121"/>
        <v>139</v>
      </c>
      <c r="J183" s="51">
        <f t="shared" si="122"/>
        <v>284</v>
      </c>
      <c r="K183" s="51">
        <f t="shared" si="123"/>
        <v>1245</v>
      </c>
      <c r="L183" s="51">
        <f t="shared" si="124"/>
        <v>6184</v>
      </c>
      <c r="M183" s="64">
        <f t="shared" si="120"/>
        <v>7852</v>
      </c>
      <c r="N183" s="22">
        <f t="shared" si="98"/>
        <v>3.5022301516503123</v>
      </c>
      <c r="O183" s="71"/>
      <c r="P183" s="10">
        <v>0</v>
      </c>
      <c r="Q183" s="10">
        <v>0</v>
      </c>
      <c r="R183" s="10">
        <v>0</v>
      </c>
    </row>
    <row r="184" spans="1:20">
      <c r="A184" s="65"/>
      <c r="B184" s="13" t="s">
        <v>151</v>
      </c>
      <c r="C184" s="15">
        <f>SUM(C179:C183)</f>
        <v>2058</v>
      </c>
      <c r="D184" s="15">
        <f>SUM(D179:D183)</f>
        <v>1448</v>
      </c>
      <c r="E184" s="15">
        <f>SUM(E179:E183)</f>
        <v>1837</v>
      </c>
      <c r="F184" s="15">
        <f>SUM(F179:F183)</f>
        <v>4434</v>
      </c>
      <c r="G184" s="15">
        <f>SUM(G179:G183)</f>
        <v>17103</v>
      </c>
      <c r="H184" s="15">
        <f t="shared" si="119"/>
        <v>24822</v>
      </c>
      <c r="I184" s="52">
        <f t="shared" si="121"/>
        <v>1448</v>
      </c>
      <c r="J184" s="52">
        <f t="shared" si="122"/>
        <v>3674</v>
      </c>
      <c r="K184" s="52">
        <f t="shared" si="123"/>
        <v>13302</v>
      </c>
      <c r="L184" s="52">
        <f t="shared" si="124"/>
        <v>68412</v>
      </c>
      <c r="M184" s="15">
        <f t="shared" si="120"/>
        <v>86836</v>
      </c>
      <c r="N184" s="21">
        <f t="shared" si="98"/>
        <v>3.4983482394649905</v>
      </c>
      <c r="O184" s="71"/>
      <c r="P184" s="15">
        <v>0</v>
      </c>
      <c r="Q184" s="15">
        <v>0</v>
      </c>
      <c r="R184" s="15">
        <v>0</v>
      </c>
    </row>
    <row r="185" spans="1:20">
      <c r="A185" s="69"/>
      <c r="B185" s="69"/>
      <c r="C185" s="69"/>
      <c r="D185" s="69"/>
      <c r="E185" s="69"/>
      <c r="F185" s="69"/>
      <c r="G185" s="69"/>
      <c r="H185" s="69"/>
      <c r="I185" s="70"/>
      <c r="J185" s="70"/>
      <c r="K185" s="70"/>
      <c r="L185" s="70"/>
      <c r="M185" s="69"/>
      <c r="N185" s="69"/>
      <c r="O185" s="69"/>
      <c r="P185" s="69"/>
      <c r="Q185" s="69"/>
      <c r="R185" s="69"/>
      <c r="T185" s="27"/>
    </row>
    <row r="186" spans="1:20" ht="18.75" customHeight="1">
      <c r="A186" s="65" t="s">
        <v>126</v>
      </c>
      <c r="B186" s="4" t="s">
        <v>127</v>
      </c>
      <c r="C186" s="10">
        <v>253</v>
      </c>
      <c r="D186" s="11">
        <v>103</v>
      </c>
      <c r="E186" s="11">
        <v>208</v>
      </c>
      <c r="F186" s="11">
        <v>564</v>
      </c>
      <c r="G186" s="11">
        <v>2784</v>
      </c>
      <c r="H186" s="64">
        <f>SUM(D186:G186)</f>
        <v>3659</v>
      </c>
      <c r="I186" s="51">
        <f>D186*1</f>
        <v>103</v>
      </c>
      <c r="J186" s="51">
        <f>E186*2</f>
        <v>416</v>
      </c>
      <c r="K186" s="51">
        <f>F186*3</f>
        <v>1692</v>
      </c>
      <c r="L186" s="51">
        <f>G186*4</f>
        <v>11136</v>
      </c>
      <c r="M186" s="43">
        <f>SUM(I186:L186)</f>
        <v>13347</v>
      </c>
      <c r="N186" s="22">
        <f t="shared" si="98"/>
        <v>3.6477179557256081</v>
      </c>
      <c r="O186" s="71">
        <f>SQRT((((1-N188)^2)*D188+((2-N188)^2)*E188+((3-N188)^2)*F188+((4-N188)^2)*G188)/H188)</f>
        <v>0.76993501575901269</v>
      </c>
      <c r="P186" s="10">
        <v>14</v>
      </c>
      <c r="Q186" s="10">
        <v>6</v>
      </c>
      <c r="R186" s="10">
        <v>0</v>
      </c>
    </row>
    <row r="187" spans="1:20" ht="24" customHeight="1">
      <c r="A187" s="65"/>
      <c r="B187" s="4" t="s">
        <v>128</v>
      </c>
      <c r="C187" s="10">
        <v>104</v>
      </c>
      <c r="D187" s="11">
        <v>171</v>
      </c>
      <c r="E187" s="11">
        <v>206</v>
      </c>
      <c r="F187" s="11">
        <v>428</v>
      </c>
      <c r="G187" s="11">
        <v>2463</v>
      </c>
      <c r="H187" s="16">
        <f>SUM(D187:G187)</f>
        <v>3268</v>
      </c>
      <c r="I187" s="51">
        <f t="shared" ref="I187:I188" si="125">D187*1</f>
        <v>171</v>
      </c>
      <c r="J187" s="51">
        <f t="shared" ref="J187:J188" si="126">E187*2</f>
        <v>412</v>
      </c>
      <c r="K187" s="51">
        <f t="shared" ref="K187:K188" si="127">F187*3</f>
        <v>1284</v>
      </c>
      <c r="L187" s="51">
        <f t="shared" ref="L187:L188" si="128">G187*4</f>
        <v>9852</v>
      </c>
      <c r="M187" s="43">
        <f>SUM(I187:L187)</f>
        <v>11719</v>
      </c>
      <c r="N187" s="22">
        <f t="shared" si="98"/>
        <v>3.5859853121175029</v>
      </c>
      <c r="O187" s="71"/>
      <c r="P187" s="10">
        <v>16</v>
      </c>
      <c r="Q187" s="10">
        <v>13</v>
      </c>
      <c r="R187" s="10">
        <v>0</v>
      </c>
    </row>
    <row r="188" spans="1:20">
      <c r="A188" s="65"/>
      <c r="B188" s="13" t="s">
        <v>151</v>
      </c>
      <c r="C188" s="15">
        <f>SUM(C186:C187)</f>
        <v>357</v>
      </c>
      <c r="D188" s="15">
        <f>SUM(D186:D187)</f>
        <v>274</v>
      </c>
      <c r="E188" s="15">
        <f>SUM(E186:E187)</f>
        <v>414</v>
      </c>
      <c r="F188" s="15">
        <f>SUM(F186:F187)</f>
        <v>992</v>
      </c>
      <c r="G188" s="15">
        <f>SUM(G186:G187)</f>
        <v>5247</v>
      </c>
      <c r="H188" s="15">
        <f>SUM(D188:G188)</f>
        <v>6927</v>
      </c>
      <c r="I188" s="52">
        <f t="shared" si="125"/>
        <v>274</v>
      </c>
      <c r="J188" s="52">
        <f t="shared" si="126"/>
        <v>828</v>
      </c>
      <c r="K188" s="52">
        <f t="shared" si="127"/>
        <v>2976</v>
      </c>
      <c r="L188" s="52">
        <f t="shared" si="128"/>
        <v>20988</v>
      </c>
      <c r="M188" s="15">
        <f>SUM(I188:L188)</f>
        <v>25066</v>
      </c>
      <c r="N188" s="21">
        <f t="shared" si="98"/>
        <v>3.6185939078966363</v>
      </c>
      <c r="O188" s="71"/>
      <c r="P188" s="15">
        <f>SUM(P186:P187)</f>
        <v>30</v>
      </c>
      <c r="Q188" s="15">
        <f>SUM(Q186:Q187)</f>
        <v>19</v>
      </c>
      <c r="R188" s="15">
        <f>SUM(R186:R187)</f>
        <v>0</v>
      </c>
    </row>
    <row r="189" spans="1:20" ht="15.75" customHeight="1">
      <c r="A189" s="69"/>
      <c r="B189" s="69"/>
      <c r="C189" s="69"/>
      <c r="D189" s="69"/>
      <c r="E189" s="69"/>
      <c r="F189" s="69"/>
      <c r="G189" s="69"/>
      <c r="H189" s="69"/>
      <c r="I189" s="70"/>
      <c r="J189" s="70"/>
      <c r="K189" s="70"/>
      <c r="L189" s="70"/>
      <c r="M189" s="69"/>
      <c r="N189" s="69"/>
      <c r="O189" s="69"/>
      <c r="P189" s="69"/>
      <c r="Q189" s="69"/>
      <c r="R189" s="69"/>
      <c r="T189" s="27"/>
    </row>
    <row r="190" spans="1:20" ht="33.75" customHeight="1">
      <c r="A190" s="65" t="s">
        <v>147</v>
      </c>
      <c r="B190" s="4" t="s">
        <v>148</v>
      </c>
      <c r="C190" s="10">
        <v>104</v>
      </c>
      <c r="D190" s="11">
        <v>166</v>
      </c>
      <c r="E190" s="11">
        <v>296</v>
      </c>
      <c r="F190" s="11">
        <v>704</v>
      </c>
      <c r="G190" s="11">
        <v>2534</v>
      </c>
      <c r="H190" s="16">
        <f>SUM(D190:G190)</f>
        <v>3700</v>
      </c>
      <c r="I190" s="51">
        <f>D190*1</f>
        <v>166</v>
      </c>
      <c r="J190" s="51">
        <f>E190*2</f>
        <v>592</v>
      </c>
      <c r="K190" s="51">
        <f>F190*3</f>
        <v>2112</v>
      </c>
      <c r="L190" s="51">
        <f>G190*4</f>
        <v>10136</v>
      </c>
      <c r="M190" s="43">
        <f>SUM(I190:L190)</f>
        <v>13006</v>
      </c>
      <c r="N190" s="22">
        <f t="shared" si="98"/>
        <v>3.515135135135135</v>
      </c>
      <c r="O190" s="71">
        <f>SQRT((((1-N191)^2)*D191+((2-N191)^2)*E191+((3-N191)^2)*F191+((4-N191)^2)*G191)/H191)</f>
        <v>0.82399036212423649</v>
      </c>
      <c r="P190" s="10">
        <v>32</v>
      </c>
      <c r="Q190" s="10">
        <v>16</v>
      </c>
      <c r="R190" s="10">
        <v>0</v>
      </c>
    </row>
    <row r="191" spans="1:20" ht="15" customHeight="1">
      <c r="A191" s="65"/>
      <c r="B191" s="13" t="s">
        <v>151</v>
      </c>
      <c r="C191" s="15">
        <f>SUM(C190)</f>
        <v>104</v>
      </c>
      <c r="D191" s="15">
        <f>SUM(D190)</f>
        <v>166</v>
      </c>
      <c r="E191" s="15">
        <f>SUM(E190)</f>
        <v>296</v>
      </c>
      <c r="F191" s="15">
        <f>SUM(F190)</f>
        <v>704</v>
      </c>
      <c r="G191" s="15">
        <f>SUM(G190)</f>
        <v>2534</v>
      </c>
      <c r="H191" s="15">
        <f>SUM(D191:G191)</f>
        <v>3700</v>
      </c>
      <c r="I191" s="52">
        <f>D191*1</f>
        <v>166</v>
      </c>
      <c r="J191" s="52">
        <f>E191*2</f>
        <v>592</v>
      </c>
      <c r="K191" s="52">
        <f>F191*3</f>
        <v>2112</v>
      </c>
      <c r="L191" s="52">
        <f>G191*4</f>
        <v>10136</v>
      </c>
      <c r="M191" s="15">
        <f>SUM(I191:L191)</f>
        <v>13006</v>
      </c>
      <c r="N191" s="21">
        <f t="shared" si="98"/>
        <v>3.515135135135135</v>
      </c>
      <c r="O191" s="71"/>
      <c r="P191" s="15">
        <f>SUM(P190)</f>
        <v>32</v>
      </c>
      <c r="Q191" s="15">
        <f>SUM(Q190)</f>
        <v>16</v>
      </c>
      <c r="R191" s="15">
        <f>SUM(R190)</f>
        <v>0</v>
      </c>
    </row>
    <row r="192" spans="1:20">
      <c r="A192" s="69"/>
      <c r="B192" s="69"/>
      <c r="C192" s="69"/>
      <c r="D192" s="69"/>
      <c r="E192" s="69"/>
      <c r="F192" s="69"/>
      <c r="G192" s="69"/>
      <c r="H192" s="69"/>
      <c r="I192" s="70"/>
      <c r="J192" s="70"/>
      <c r="K192" s="70"/>
      <c r="L192" s="70"/>
      <c r="M192" s="69"/>
      <c r="N192" s="69"/>
      <c r="O192" s="69"/>
      <c r="P192" s="69"/>
      <c r="Q192" s="69"/>
      <c r="R192" s="69"/>
      <c r="T192" s="27"/>
    </row>
    <row r="193" spans="1:20" ht="15" customHeight="1">
      <c r="A193" s="65" t="s">
        <v>159</v>
      </c>
      <c r="B193" s="3" t="s">
        <v>91</v>
      </c>
      <c r="C193" s="10">
        <v>283</v>
      </c>
      <c r="D193" s="11">
        <v>262</v>
      </c>
      <c r="E193" s="11">
        <v>313</v>
      </c>
      <c r="F193" s="11">
        <v>637</v>
      </c>
      <c r="G193" s="11">
        <v>3485</v>
      </c>
      <c r="H193" s="16">
        <f>SUM(D193:G193)</f>
        <v>4697</v>
      </c>
      <c r="I193" s="51">
        <f>D193*1</f>
        <v>262</v>
      </c>
      <c r="J193" s="51">
        <f>E193*2</f>
        <v>626</v>
      </c>
      <c r="K193" s="51">
        <f>F193*3</f>
        <v>1911</v>
      </c>
      <c r="L193" s="51">
        <f>G193*4</f>
        <v>13940</v>
      </c>
      <c r="M193" s="43">
        <f>SUM(I193:L193)</f>
        <v>16739</v>
      </c>
      <c r="N193" s="22">
        <f t="shared" si="98"/>
        <v>3.5637641047477113</v>
      </c>
      <c r="O193" s="71">
        <f>SQRT((((1-N197)^2)*D197+((2-N197)^2)*E197+((3-N197)^2)*F197+((4-N197)^2)*G197)/H197)</f>
        <v>0.81455265881002958</v>
      </c>
      <c r="P193" s="10">
        <v>0</v>
      </c>
      <c r="Q193" s="10">
        <v>0</v>
      </c>
      <c r="R193" s="10">
        <v>0</v>
      </c>
    </row>
    <row r="194" spans="1:20" ht="15" customHeight="1">
      <c r="A194" s="65"/>
      <c r="B194" s="3" t="s">
        <v>129</v>
      </c>
      <c r="C194" s="10">
        <v>220</v>
      </c>
      <c r="D194" s="11">
        <v>83</v>
      </c>
      <c r="E194" s="11">
        <v>109</v>
      </c>
      <c r="F194" s="11">
        <v>307</v>
      </c>
      <c r="G194" s="11">
        <v>2161</v>
      </c>
      <c r="H194" s="16">
        <f>SUM(D194:G194)</f>
        <v>2660</v>
      </c>
      <c r="I194" s="51">
        <f t="shared" ref="I194:I197" si="129">D194*1</f>
        <v>83</v>
      </c>
      <c r="J194" s="51">
        <f t="shared" ref="J194:J197" si="130">E194*2</f>
        <v>218</v>
      </c>
      <c r="K194" s="51">
        <f t="shared" ref="K194:K197" si="131">F194*3</f>
        <v>921</v>
      </c>
      <c r="L194" s="51">
        <f t="shared" ref="L194:L197" si="132">G194*4</f>
        <v>8644</v>
      </c>
      <c r="M194" s="43">
        <f>SUM(I194:L194)</f>
        <v>9866</v>
      </c>
      <c r="N194" s="22">
        <f t="shared" si="98"/>
        <v>3.7090225563909773</v>
      </c>
      <c r="O194" s="71"/>
      <c r="P194" s="10">
        <v>0</v>
      </c>
      <c r="Q194" s="10">
        <v>0</v>
      </c>
      <c r="R194" s="10">
        <v>0</v>
      </c>
    </row>
    <row r="195" spans="1:20" ht="15" customHeight="1">
      <c r="A195" s="65"/>
      <c r="B195" s="3" t="s">
        <v>130</v>
      </c>
      <c r="C195" s="10">
        <v>120</v>
      </c>
      <c r="D195" s="11">
        <v>261</v>
      </c>
      <c r="E195" s="11">
        <v>261</v>
      </c>
      <c r="F195" s="11">
        <v>745</v>
      </c>
      <c r="G195" s="11">
        <v>3413</v>
      </c>
      <c r="H195" s="16">
        <f>SUM(D195:G195)</f>
        <v>4680</v>
      </c>
      <c r="I195" s="51">
        <f t="shared" si="129"/>
        <v>261</v>
      </c>
      <c r="J195" s="51">
        <f t="shared" si="130"/>
        <v>522</v>
      </c>
      <c r="K195" s="51">
        <f t="shared" si="131"/>
        <v>2235</v>
      </c>
      <c r="L195" s="51">
        <f t="shared" si="132"/>
        <v>13652</v>
      </c>
      <c r="M195" s="43">
        <f>SUM(I195:L195)</f>
        <v>16670</v>
      </c>
      <c r="N195" s="22">
        <f t="shared" si="98"/>
        <v>3.5619658119658117</v>
      </c>
      <c r="O195" s="71"/>
      <c r="P195" s="10">
        <v>0</v>
      </c>
      <c r="Q195" s="10">
        <v>0</v>
      </c>
      <c r="R195" s="10">
        <v>0</v>
      </c>
    </row>
    <row r="196" spans="1:20" ht="15" customHeight="1">
      <c r="A196" s="65"/>
      <c r="B196" s="3" t="s">
        <v>131</v>
      </c>
      <c r="C196" s="10">
        <v>85</v>
      </c>
      <c r="D196" s="11">
        <v>124</v>
      </c>
      <c r="E196" s="11">
        <v>97</v>
      </c>
      <c r="F196" s="11">
        <v>334</v>
      </c>
      <c r="G196" s="11">
        <v>1496</v>
      </c>
      <c r="H196" s="16">
        <f>SUM(D196:G196)</f>
        <v>2051</v>
      </c>
      <c r="I196" s="51">
        <f t="shared" si="129"/>
        <v>124</v>
      </c>
      <c r="J196" s="51">
        <f t="shared" si="130"/>
        <v>194</v>
      </c>
      <c r="K196" s="51">
        <f t="shared" si="131"/>
        <v>1002</v>
      </c>
      <c r="L196" s="51">
        <f t="shared" si="132"/>
        <v>5984</v>
      </c>
      <c r="M196" s="43">
        <f>SUM(I196:L196)</f>
        <v>7304</v>
      </c>
      <c r="N196" s="22">
        <f t="shared" si="98"/>
        <v>3.5611896635787419</v>
      </c>
      <c r="O196" s="71"/>
      <c r="P196" s="10">
        <v>0</v>
      </c>
      <c r="Q196" s="10">
        <v>0</v>
      </c>
      <c r="R196" s="10">
        <v>0</v>
      </c>
    </row>
    <row r="197" spans="1:20">
      <c r="A197" s="65"/>
      <c r="B197" s="13" t="s">
        <v>151</v>
      </c>
      <c r="C197" s="15">
        <f>SUM(C193:C196)</f>
        <v>708</v>
      </c>
      <c r="D197" s="15">
        <f>SUM(D193:D196)</f>
        <v>730</v>
      </c>
      <c r="E197" s="15">
        <f>SUM(E193:E196)</f>
        <v>780</v>
      </c>
      <c r="F197" s="15">
        <f>SUM(F193:F196)</f>
        <v>2023</v>
      </c>
      <c r="G197" s="15">
        <f>SUM(G193:G196)</f>
        <v>10555</v>
      </c>
      <c r="H197" s="15">
        <f>SUM(D197:G197)</f>
        <v>14088</v>
      </c>
      <c r="I197" s="52">
        <f t="shared" si="129"/>
        <v>730</v>
      </c>
      <c r="J197" s="52">
        <f t="shared" si="130"/>
        <v>1560</v>
      </c>
      <c r="K197" s="52">
        <f t="shared" si="131"/>
        <v>6069</v>
      </c>
      <c r="L197" s="52">
        <f t="shared" si="132"/>
        <v>42220</v>
      </c>
      <c r="M197" s="15">
        <f>SUM(I197:L197)</f>
        <v>50579</v>
      </c>
      <c r="N197" s="21">
        <f t="shared" si="98"/>
        <v>3.5902186257808064</v>
      </c>
      <c r="O197" s="71"/>
      <c r="P197" s="15">
        <v>0</v>
      </c>
      <c r="Q197" s="15">
        <v>0</v>
      </c>
      <c r="R197" s="15">
        <v>0</v>
      </c>
    </row>
    <row r="198" spans="1:20">
      <c r="A198" s="69"/>
      <c r="B198" s="69"/>
      <c r="C198" s="69"/>
      <c r="D198" s="69"/>
      <c r="E198" s="69"/>
      <c r="F198" s="69"/>
      <c r="G198" s="69"/>
      <c r="H198" s="69"/>
      <c r="I198" s="70"/>
      <c r="J198" s="70"/>
      <c r="K198" s="70"/>
      <c r="L198" s="70"/>
      <c r="M198" s="69"/>
      <c r="N198" s="69"/>
      <c r="O198" s="69"/>
      <c r="P198" s="69"/>
      <c r="Q198" s="69"/>
      <c r="R198" s="69"/>
      <c r="T198" s="27"/>
    </row>
    <row r="199" spans="1:20" ht="18.75" customHeight="1">
      <c r="A199" s="65" t="s">
        <v>154</v>
      </c>
      <c r="B199" s="4" t="s">
        <v>132</v>
      </c>
      <c r="C199" s="10">
        <v>420</v>
      </c>
      <c r="D199" s="11">
        <v>249</v>
      </c>
      <c r="E199" s="11">
        <v>304</v>
      </c>
      <c r="F199" s="11">
        <v>707</v>
      </c>
      <c r="G199" s="11">
        <v>6480</v>
      </c>
      <c r="H199" s="16">
        <f>SUM(D199:G199)</f>
        <v>7740</v>
      </c>
      <c r="I199" s="51">
        <f>D199*1</f>
        <v>249</v>
      </c>
      <c r="J199" s="51">
        <f>E199*2</f>
        <v>608</v>
      </c>
      <c r="K199" s="51">
        <f>F199*3</f>
        <v>2121</v>
      </c>
      <c r="L199" s="51">
        <f>G199*4</f>
        <v>25920</v>
      </c>
      <c r="M199" s="43">
        <f>SUM(I199:L199)</f>
        <v>28898</v>
      </c>
      <c r="N199" s="22">
        <f t="shared" si="98"/>
        <v>3.73359173126615</v>
      </c>
      <c r="O199" s="71">
        <f>SQRT((((1-N202)^2)*D202+((2-N202)^2)*E202+((3-N202)^2)*F202+((4-N202)^2)*G202)/H202)</f>
        <v>0.67380735250744628</v>
      </c>
      <c r="P199" s="10">
        <v>15</v>
      </c>
      <c r="Q199" s="10">
        <v>20</v>
      </c>
      <c r="R199" s="10">
        <v>0</v>
      </c>
    </row>
    <row r="200" spans="1:20" ht="18.75" customHeight="1">
      <c r="A200" s="65"/>
      <c r="B200" s="4" t="s">
        <v>165</v>
      </c>
      <c r="C200" s="10">
        <v>694</v>
      </c>
      <c r="D200" s="11">
        <v>278</v>
      </c>
      <c r="E200" s="11">
        <v>316</v>
      </c>
      <c r="F200" s="11">
        <v>856</v>
      </c>
      <c r="G200" s="11">
        <v>7372</v>
      </c>
      <c r="H200" s="59">
        <f>SUM(D200:G200)</f>
        <v>8822</v>
      </c>
      <c r="I200" s="51">
        <f t="shared" ref="I200:I201" si="133">D200*1</f>
        <v>278</v>
      </c>
      <c r="J200" s="51">
        <f t="shared" ref="J200:J201" si="134">E200*2</f>
        <v>632</v>
      </c>
      <c r="K200" s="51">
        <f t="shared" ref="K200:K201" si="135">F200*3</f>
        <v>2568</v>
      </c>
      <c r="L200" s="51">
        <f t="shared" ref="L200:L201" si="136">G200*4</f>
        <v>29488</v>
      </c>
      <c r="M200" s="59">
        <f t="shared" ref="M200:M201" si="137">SUM(I200:L200)</f>
        <v>32966</v>
      </c>
      <c r="N200" s="22">
        <f t="shared" si="98"/>
        <v>3.7367943776921333</v>
      </c>
      <c r="O200" s="71"/>
      <c r="P200" s="10">
        <v>30</v>
      </c>
      <c r="Q200" s="10">
        <v>19</v>
      </c>
      <c r="R200" s="10">
        <v>1</v>
      </c>
    </row>
    <row r="201" spans="1:20" ht="15" customHeight="1">
      <c r="A201" s="65"/>
      <c r="B201" s="4" t="s">
        <v>167</v>
      </c>
      <c r="C201" s="10">
        <v>203</v>
      </c>
      <c r="D201" s="11">
        <v>97</v>
      </c>
      <c r="E201" s="11">
        <v>155</v>
      </c>
      <c r="F201" s="11">
        <v>520</v>
      </c>
      <c r="G201" s="11">
        <v>3201</v>
      </c>
      <c r="H201" s="16">
        <f>SUM(D201:G201)</f>
        <v>3973</v>
      </c>
      <c r="I201" s="51">
        <f t="shared" si="133"/>
        <v>97</v>
      </c>
      <c r="J201" s="51">
        <f t="shared" si="134"/>
        <v>310</v>
      </c>
      <c r="K201" s="51">
        <f t="shared" si="135"/>
        <v>1560</v>
      </c>
      <c r="L201" s="51">
        <f t="shared" si="136"/>
        <v>12804</v>
      </c>
      <c r="M201" s="59">
        <f t="shared" si="137"/>
        <v>14771</v>
      </c>
      <c r="N201" s="22">
        <f t="shared" si="98"/>
        <v>3.717845456833627</v>
      </c>
      <c r="O201" s="71"/>
      <c r="P201" s="10">
        <v>8</v>
      </c>
      <c r="Q201" s="10">
        <v>6</v>
      </c>
      <c r="R201" s="10">
        <v>0</v>
      </c>
    </row>
    <row r="202" spans="1:20">
      <c r="A202" s="65"/>
      <c r="B202" s="13" t="s">
        <v>151</v>
      </c>
      <c r="C202" s="15">
        <f>SUM(C199:C201)</f>
        <v>1317</v>
      </c>
      <c r="D202" s="15">
        <f>SUM(D199:D201)</f>
        <v>624</v>
      </c>
      <c r="E202" s="15">
        <f>SUM(E199:E201)</f>
        <v>775</v>
      </c>
      <c r="F202" s="15">
        <f>SUM(F199:F201)</f>
        <v>2083</v>
      </c>
      <c r="G202" s="15">
        <f>SUM(G199:G201)</f>
        <v>17053</v>
      </c>
      <c r="H202" s="15">
        <f>SUM(D202:G202)</f>
        <v>20535</v>
      </c>
      <c r="I202" s="52">
        <f t="shared" ref="I202" si="138">D202*1</f>
        <v>624</v>
      </c>
      <c r="J202" s="52">
        <f t="shared" ref="J202" si="139">E202*2</f>
        <v>1550</v>
      </c>
      <c r="K202" s="52">
        <f t="shared" ref="K202" si="140">F202*3</f>
        <v>6249</v>
      </c>
      <c r="L202" s="52">
        <f t="shared" ref="L202" si="141">G202*4</f>
        <v>68212</v>
      </c>
      <c r="M202" s="15">
        <f>SUM(I202:L202)</f>
        <v>76635</v>
      </c>
      <c r="N202" s="21">
        <f t="shared" si="98"/>
        <v>3.7319211102994885</v>
      </c>
      <c r="O202" s="71"/>
      <c r="P202" s="15">
        <f>SUM(P199:P201)</f>
        <v>53</v>
      </c>
      <c r="Q202" s="15">
        <f>SUM(Q199:Q201)</f>
        <v>45</v>
      </c>
      <c r="R202" s="15">
        <f>SUM(R199:R201)</f>
        <v>1</v>
      </c>
    </row>
    <row r="203" spans="1:20">
      <c r="A203" s="69"/>
      <c r="B203" s="69"/>
      <c r="C203" s="69"/>
      <c r="D203" s="69"/>
      <c r="E203" s="69"/>
      <c r="F203" s="69"/>
      <c r="G203" s="69"/>
      <c r="H203" s="69"/>
      <c r="I203" s="70"/>
      <c r="J203" s="70"/>
      <c r="K203" s="70"/>
      <c r="L203" s="70"/>
      <c r="M203" s="69"/>
      <c r="N203" s="69"/>
      <c r="O203" s="69"/>
      <c r="P203" s="69"/>
      <c r="Q203" s="69"/>
      <c r="R203" s="69"/>
      <c r="T203" s="27"/>
    </row>
    <row r="204" spans="1:20" ht="18.75" customHeight="1">
      <c r="A204" s="65" t="s">
        <v>133</v>
      </c>
      <c r="B204" s="4" t="s">
        <v>134</v>
      </c>
      <c r="C204" s="10">
        <v>229</v>
      </c>
      <c r="D204" s="11">
        <v>220</v>
      </c>
      <c r="E204" s="11">
        <v>168</v>
      </c>
      <c r="F204" s="11">
        <v>405</v>
      </c>
      <c r="G204" s="11">
        <v>2110</v>
      </c>
      <c r="H204" s="16">
        <f>SUM(D204:G204)</f>
        <v>2903</v>
      </c>
      <c r="I204" s="51">
        <f>D204*1</f>
        <v>220</v>
      </c>
      <c r="J204" s="51">
        <f>E204*2</f>
        <v>336</v>
      </c>
      <c r="K204" s="51">
        <f>F204*3</f>
        <v>1215</v>
      </c>
      <c r="L204" s="51">
        <f>G204*4</f>
        <v>8440</v>
      </c>
      <c r="M204" s="43">
        <f>SUM(I204:L204)</f>
        <v>10211</v>
      </c>
      <c r="N204" s="22">
        <f t="shared" si="98"/>
        <v>3.5173957974509129</v>
      </c>
      <c r="O204" s="66">
        <f>SQRT((((1-N206)^2)*D206+((2-N206)^2)*E206+((3-N206)^2)*F206+((4-N206)^2)*G206)/H206)</f>
        <v>0.87925454625202204</v>
      </c>
      <c r="P204" s="10">
        <v>20</v>
      </c>
      <c r="Q204" s="10">
        <v>5</v>
      </c>
      <c r="R204" s="10">
        <v>0</v>
      </c>
    </row>
    <row r="205" spans="1:20" ht="24.75" customHeight="1">
      <c r="A205" s="65"/>
      <c r="B205" s="4" t="s">
        <v>137</v>
      </c>
      <c r="C205" s="10">
        <v>422</v>
      </c>
      <c r="D205" s="11">
        <v>289</v>
      </c>
      <c r="E205" s="11">
        <v>219</v>
      </c>
      <c r="F205" s="11">
        <v>723</v>
      </c>
      <c r="G205" s="11">
        <v>3171</v>
      </c>
      <c r="H205" s="16">
        <f>SUM(D205:G205)</f>
        <v>4402</v>
      </c>
      <c r="I205" s="51">
        <f t="shared" ref="I205:I206" si="142">D205*1</f>
        <v>289</v>
      </c>
      <c r="J205" s="51">
        <f>E205*2</f>
        <v>438</v>
      </c>
      <c r="K205" s="51">
        <f t="shared" ref="K205:K206" si="143">F205*3</f>
        <v>2169</v>
      </c>
      <c r="L205" s="51">
        <f t="shared" ref="L205:L206" si="144">G205*4</f>
        <v>12684</v>
      </c>
      <c r="M205" s="43">
        <f>SUM(I205:L205)</f>
        <v>15580</v>
      </c>
      <c r="N205" s="22">
        <f t="shared" si="98"/>
        <v>3.539300318037256</v>
      </c>
      <c r="O205" s="67"/>
      <c r="P205" s="10">
        <v>36</v>
      </c>
      <c r="Q205" s="10">
        <v>14</v>
      </c>
      <c r="R205" s="10">
        <v>0</v>
      </c>
    </row>
    <row r="206" spans="1:20">
      <c r="A206" s="65"/>
      <c r="B206" s="13" t="s">
        <v>151</v>
      </c>
      <c r="C206" s="15">
        <f>SUM(C204:C205)</f>
        <v>651</v>
      </c>
      <c r="D206" s="15">
        <f>SUM(D204:D205)</f>
        <v>509</v>
      </c>
      <c r="E206" s="15">
        <f>SUM(E204:E205)</f>
        <v>387</v>
      </c>
      <c r="F206" s="15">
        <f>SUM(F204:F205)</f>
        <v>1128</v>
      </c>
      <c r="G206" s="15">
        <f>SUM(G204:G205)</f>
        <v>5281</v>
      </c>
      <c r="H206" s="15">
        <f>SUM(D206:G206)</f>
        <v>7305</v>
      </c>
      <c r="I206" s="52">
        <f t="shared" si="142"/>
        <v>509</v>
      </c>
      <c r="J206" s="52">
        <f>E206*2</f>
        <v>774</v>
      </c>
      <c r="K206" s="52">
        <f t="shared" si="143"/>
        <v>3384</v>
      </c>
      <c r="L206" s="52">
        <f t="shared" si="144"/>
        <v>21124</v>
      </c>
      <c r="M206" s="15">
        <f>SUM(I206:L206)</f>
        <v>25791</v>
      </c>
      <c r="N206" s="21">
        <f t="shared" si="98"/>
        <v>3.5305954825462011</v>
      </c>
      <c r="O206" s="68"/>
      <c r="P206" s="15">
        <f>SUM(P204:P205)</f>
        <v>56</v>
      </c>
      <c r="Q206" s="15">
        <f>SUM(Q204:Q205)</f>
        <v>19</v>
      </c>
      <c r="R206" s="15">
        <f>SUM(R204:R205)</f>
        <v>0</v>
      </c>
    </row>
    <row r="207" spans="1:20">
      <c r="A207" s="69"/>
      <c r="B207" s="69"/>
      <c r="C207" s="69"/>
      <c r="D207" s="69"/>
      <c r="E207" s="69"/>
      <c r="F207" s="69"/>
      <c r="G207" s="69"/>
      <c r="H207" s="69"/>
      <c r="I207" s="70"/>
      <c r="J207" s="70"/>
      <c r="K207" s="70"/>
      <c r="L207" s="70"/>
      <c r="M207" s="69"/>
      <c r="N207" s="69"/>
      <c r="O207" s="69"/>
      <c r="P207" s="69"/>
      <c r="Q207" s="69"/>
      <c r="R207" s="69"/>
      <c r="T207" s="32"/>
    </row>
    <row r="210" spans="1:5" ht="21.75" customHeight="1">
      <c r="A210" s="93" t="s">
        <v>169</v>
      </c>
      <c r="B210" s="94"/>
      <c r="C210" s="94"/>
      <c r="D210" s="94"/>
      <c r="E210" s="95"/>
    </row>
    <row r="211" spans="1:5" ht="24.75" customHeight="1">
      <c r="A211" s="96"/>
      <c r="B211" s="97"/>
      <c r="C211" s="97"/>
      <c r="D211" s="97"/>
      <c r="E211" s="98"/>
    </row>
  </sheetData>
  <mergeCells count="128">
    <mergeCell ref="A210:E211"/>
    <mergeCell ref="O140:O144"/>
    <mergeCell ref="O146:O147"/>
    <mergeCell ref="A133:A138"/>
    <mergeCell ref="A140:A144"/>
    <mergeCell ref="O149:O154"/>
    <mergeCell ref="O42:O44"/>
    <mergeCell ref="A41:R41"/>
    <mergeCell ref="A93:A97"/>
    <mergeCell ref="A99:A100"/>
    <mergeCell ref="A92:R92"/>
    <mergeCell ref="A139:R139"/>
    <mergeCell ref="A132:R132"/>
    <mergeCell ref="A129:R129"/>
    <mergeCell ref="A86:A91"/>
    <mergeCell ref="A65:A69"/>
    <mergeCell ref="A78:R78"/>
    <mergeCell ref="A71:A72"/>
    <mergeCell ref="A74:A77"/>
    <mergeCell ref="O65:O69"/>
    <mergeCell ref="O119:O122"/>
    <mergeCell ref="O124:O128"/>
    <mergeCell ref="O133:O138"/>
    <mergeCell ref="A124:A128"/>
    <mergeCell ref="A130:A131"/>
    <mergeCell ref="O93:O97"/>
    <mergeCell ref="A119:A122"/>
    <mergeCell ref="A116:A117"/>
    <mergeCell ref="A102:A103"/>
    <mergeCell ref="A123:R123"/>
    <mergeCell ref="A118:R118"/>
    <mergeCell ref="A115:R115"/>
    <mergeCell ref="O130:O131"/>
    <mergeCell ref="A98:R98"/>
    <mergeCell ref="A105:A106"/>
    <mergeCell ref="A108:A109"/>
    <mergeCell ref="A107:R107"/>
    <mergeCell ref="A104:R104"/>
    <mergeCell ref="A207:R207"/>
    <mergeCell ref="A190:A191"/>
    <mergeCell ref="O51:O55"/>
    <mergeCell ref="O190:O191"/>
    <mergeCell ref="A33:A37"/>
    <mergeCell ref="A51:A55"/>
    <mergeCell ref="A38:R38"/>
    <mergeCell ref="A56:R56"/>
    <mergeCell ref="A189:R189"/>
    <mergeCell ref="A186:A188"/>
    <mergeCell ref="A45:R45"/>
    <mergeCell ref="A50:R50"/>
    <mergeCell ref="A73:R73"/>
    <mergeCell ref="A70:R70"/>
    <mergeCell ref="A64:R64"/>
    <mergeCell ref="A60:R60"/>
    <mergeCell ref="A110:R110"/>
    <mergeCell ref="A111:A114"/>
    <mergeCell ref="A155:R155"/>
    <mergeCell ref="O108:O109"/>
    <mergeCell ref="O111:O114"/>
    <mergeCell ref="O116:O117"/>
    <mergeCell ref="A145:R145"/>
    <mergeCell ref="A146:A147"/>
    <mergeCell ref="A1:R2"/>
    <mergeCell ref="A15:A23"/>
    <mergeCell ref="A28:A31"/>
    <mergeCell ref="A39:A40"/>
    <mergeCell ref="A42:A44"/>
    <mergeCell ref="P4:R4"/>
    <mergeCell ref="A9:R9"/>
    <mergeCell ref="A14:R14"/>
    <mergeCell ref="A24:R24"/>
    <mergeCell ref="A32:R32"/>
    <mergeCell ref="A5:B5"/>
    <mergeCell ref="A6:A8"/>
    <mergeCell ref="A10:A13"/>
    <mergeCell ref="A3:R3"/>
    <mergeCell ref="O6:O8"/>
    <mergeCell ref="O10:O13"/>
    <mergeCell ref="O15:O23"/>
    <mergeCell ref="O28:O31"/>
    <mergeCell ref="O39:O40"/>
    <mergeCell ref="O33:O37"/>
    <mergeCell ref="A25:A26"/>
    <mergeCell ref="O25:O26"/>
    <mergeCell ref="A27:R27"/>
    <mergeCell ref="O156:O163"/>
    <mergeCell ref="O165:O168"/>
    <mergeCell ref="O170:O172"/>
    <mergeCell ref="A203:R203"/>
    <mergeCell ref="A198:R198"/>
    <mergeCell ref="A46:A49"/>
    <mergeCell ref="A57:A59"/>
    <mergeCell ref="A61:A63"/>
    <mergeCell ref="O86:O91"/>
    <mergeCell ref="O79:O84"/>
    <mergeCell ref="O74:O77"/>
    <mergeCell ref="O105:O106"/>
    <mergeCell ref="O102:O103"/>
    <mergeCell ref="O99:O100"/>
    <mergeCell ref="O46:O49"/>
    <mergeCell ref="A101:R101"/>
    <mergeCell ref="A85:R85"/>
    <mergeCell ref="A79:A84"/>
    <mergeCell ref="O57:O59"/>
    <mergeCell ref="O61:O63"/>
    <mergeCell ref="O71:O72"/>
    <mergeCell ref="A149:A154"/>
    <mergeCell ref="A148:R148"/>
    <mergeCell ref="A156:A163"/>
    <mergeCell ref="A204:A206"/>
    <mergeCell ref="O204:O206"/>
    <mergeCell ref="A173:R173"/>
    <mergeCell ref="A169:R169"/>
    <mergeCell ref="A164:R164"/>
    <mergeCell ref="A185:R185"/>
    <mergeCell ref="A178:R178"/>
    <mergeCell ref="A174:A177"/>
    <mergeCell ref="A179:A184"/>
    <mergeCell ref="O174:O177"/>
    <mergeCell ref="O179:O184"/>
    <mergeCell ref="A165:A168"/>
    <mergeCell ref="A193:A197"/>
    <mergeCell ref="A199:A202"/>
    <mergeCell ref="O186:O188"/>
    <mergeCell ref="O193:O197"/>
    <mergeCell ref="O199:O202"/>
    <mergeCell ref="A170:A172"/>
    <mergeCell ref="A192:R19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 das Disciplinas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Xz</cp:lastModifiedBy>
  <dcterms:created xsi:type="dcterms:W3CDTF">2018-04-04T17:28:26Z</dcterms:created>
  <dcterms:modified xsi:type="dcterms:W3CDTF">2018-05-22T18:53:47Z</dcterms:modified>
</cp:coreProperties>
</file>