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465" windowWidth="20640" windowHeight="11760"/>
  </bookViews>
  <sheets>
    <sheet name="Plan1" sheetId="1" r:id="rId1"/>
    <sheet name="fórmulas" sheetId="2" r:id="rId2"/>
    <sheet name="Plan3" sheetId="3" r:id="rId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3" i="1"/>
  <c r="Q23"/>
  <c r="R23"/>
  <c r="P147"/>
  <c r="Q147"/>
  <c r="R147"/>
  <c r="P144"/>
  <c r="Q144"/>
  <c r="R144"/>
  <c r="P114"/>
  <c r="Q114"/>
  <c r="R114"/>
  <c r="P109"/>
  <c r="Q109"/>
  <c r="R109"/>
  <c r="P168"/>
  <c r="Q168"/>
  <c r="R168"/>
  <c r="P188"/>
  <c r="Q188"/>
  <c r="R188"/>
  <c r="P184"/>
  <c r="Q184"/>
  <c r="R184"/>
  <c r="P154"/>
  <c r="Q154"/>
  <c r="R154"/>
  <c r="P84"/>
  <c r="Q84"/>
  <c r="R84"/>
  <c r="P122"/>
  <c r="Q122"/>
  <c r="R122"/>
  <c r="D26"/>
  <c r="I26"/>
  <c r="E26"/>
  <c r="J26"/>
  <c r="F26"/>
  <c r="K26"/>
  <c r="G26"/>
  <c r="L26"/>
  <c r="M26"/>
  <c r="H26"/>
  <c r="N26"/>
  <c r="O25"/>
  <c r="D191"/>
  <c r="I191"/>
  <c r="E191"/>
  <c r="J191"/>
  <c r="F191"/>
  <c r="K191"/>
  <c r="G191"/>
  <c r="L191"/>
  <c r="M191"/>
  <c r="H191"/>
  <c r="N191"/>
  <c r="O190"/>
  <c r="D55"/>
  <c r="I55"/>
  <c r="E55"/>
  <c r="J55"/>
  <c r="F55"/>
  <c r="K55"/>
  <c r="G55"/>
  <c r="L55"/>
  <c r="M55"/>
  <c r="H55"/>
  <c r="N55"/>
  <c r="D37"/>
  <c r="I37"/>
  <c r="E37"/>
  <c r="J37"/>
  <c r="F37"/>
  <c r="K37"/>
  <c r="G37"/>
  <c r="L37"/>
  <c r="M37"/>
  <c r="H37"/>
  <c r="N37"/>
  <c r="O33"/>
  <c r="D205"/>
  <c r="I205"/>
  <c r="E205"/>
  <c r="J205"/>
  <c r="F205"/>
  <c r="K205"/>
  <c r="G205"/>
  <c r="L205"/>
  <c r="M205"/>
  <c r="H205"/>
  <c r="N205"/>
  <c r="O203"/>
  <c r="D201"/>
  <c r="I201"/>
  <c r="E201"/>
  <c r="J201"/>
  <c r="F201"/>
  <c r="K201"/>
  <c r="G201"/>
  <c r="L201"/>
  <c r="M201"/>
  <c r="H201"/>
  <c r="N201"/>
  <c r="O199"/>
  <c r="E197"/>
  <c r="J197"/>
  <c r="F197"/>
  <c r="K197"/>
  <c r="G197"/>
  <c r="L197"/>
  <c r="M197"/>
  <c r="D197"/>
  <c r="H197"/>
  <c r="N197"/>
  <c r="O193"/>
  <c r="D188"/>
  <c r="I188"/>
  <c r="E188"/>
  <c r="J188"/>
  <c r="F188"/>
  <c r="K188"/>
  <c r="G188"/>
  <c r="L188"/>
  <c r="M188"/>
  <c r="H188"/>
  <c r="N188"/>
  <c r="O186"/>
  <c r="D184"/>
  <c r="I184"/>
  <c r="E184"/>
  <c r="J184"/>
  <c r="F184"/>
  <c r="K184"/>
  <c r="G184"/>
  <c r="L184"/>
  <c r="M184"/>
  <c r="H184"/>
  <c r="N184"/>
  <c r="O179"/>
  <c r="D177"/>
  <c r="I177"/>
  <c r="E177"/>
  <c r="J177"/>
  <c r="F177"/>
  <c r="K177"/>
  <c r="G177"/>
  <c r="L177"/>
  <c r="M177"/>
  <c r="H177"/>
  <c r="N177"/>
  <c r="O174"/>
  <c r="D172"/>
  <c r="I172"/>
  <c r="E172"/>
  <c r="J172"/>
  <c r="F172"/>
  <c r="K172"/>
  <c r="G172"/>
  <c r="L172"/>
  <c r="M172"/>
  <c r="H172"/>
  <c r="N172"/>
  <c r="O170"/>
  <c r="D168"/>
  <c r="I168"/>
  <c r="E168"/>
  <c r="J168"/>
  <c r="F168"/>
  <c r="K168"/>
  <c r="G168"/>
  <c r="L168"/>
  <c r="M168"/>
  <c r="H168"/>
  <c r="N168"/>
  <c r="O165"/>
  <c r="D163"/>
  <c r="I163"/>
  <c r="E163"/>
  <c r="J163"/>
  <c r="F163"/>
  <c r="K163"/>
  <c r="G163"/>
  <c r="L163"/>
  <c r="M163"/>
  <c r="H163"/>
  <c r="N163"/>
  <c r="O156"/>
  <c r="D154"/>
  <c r="I154"/>
  <c r="E154"/>
  <c r="J154"/>
  <c r="F154"/>
  <c r="K154"/>
  <c r="G154"/>
  <c r="L154"/>
  <c r="M154"/>
  <c r="H154"/>
  <c r="N154"/>
  <c r="O149"/>
  <c r="I147"/>
  <c r="J147"/>
  <c r="K147"/>
  <c r="L147"/>
  <c r="M147"/>
  <c r="H147"/>
  <c r="N147"/>
  <c r="O146"/>
  <c r="D144"/>
  <c r="I144"/>
  <c r="E144"/>
  <c r="J144"/>
  <c r="F144"/>
  <c r="K144"/>
  <c r="G144"/>
  <c r="L144"/>
  <c r="M144"/>
  <c r="H144"/>
  <c r="N144"/>
  <c r="O140"/>
  <c r="D138"/>
  <c r="I138"/>
  <c r="E138"/>
  <c r="J138"/>
  <c r="F138"/>
  <c r="K138"/>
  <c r="G138"/>
  <c r="L138"/>
  <c r="M138"/>
  <c r="H138"/>
  <c r="N138"/>
  <c r="O133"/>
  <c r="D131"/>
  <c r="I131"/>
  <c r="E131"/>
  <c r="J131"/>
  <c r="F131"/>
  <c r="K131"/>
  <c r="G131"/>
  <c r="L131"/>
  <c r="M131"/>
  <c r="H131"/>
  <c r="N131"/>
  <c r="O130"/>
  <c r="D122"/>
  <c r="I122"/>
  <c r="E122"/>
  <c r="J122"/>
  <c r="F122"/>
  <c r="K122"/>
  <c r="G122"/>
  <c r="L122"/>
  <c r="M122"/>
  <c r="H122"/>
  <c r="N122"/>
  <c r="O119"/>
  <c r="D117"/>
  <c r="I117"/>
  <c r="E117"/>
  <c r="J117"/>
  <c r="F117"/>
  <c r="K117"/>
  <c r="G117"/>
  <c r="L117"/>
  <c r="M117"/>
  <c r="H117"/>
  <c r="N117"/>
  <c r="O116"/>
  <c r="D114"/>
  <c r="I114"/>
  <c r="E114"/>
  <c r="J114"/>
  <c r="F114"/>
  <c r="K114"/>
  <c r="G114"/>
  <c r="L114"/>
  <c r="M114"/>
  <c r="H114"/>
  <c r="N114"/>
  <c r="O111"/>
  <c r="I102"/>
  <c r="I103"/>
  <c r="J102"/>
  <c r="J103"/>
  <c r="K102"/>
  <c r="K103"/>
  <c r="L102"/>
  <c r="L103"/>
  <c r="M103"/>
  <c r="D103"/>
  <c r="E103"/>
  <c r="F103"/>
  <c r="G103"/>
  <c r="H103"/>
  <c r="N103"/>
  <c r="O102"/>
  <c r="D109"/>
  <c r="I109"/>
  <c r="E109"/>
  <c r="J109"/>
  <c r="F109"/>
  <c r="K109"/>
  <c r="G109"/>
  <c r="L109"/>
  <c r="M109"/>
  <c r="H109"/>
  <c r="N109"/>
  <c r="O108"/>
  <c r="D106"/>
  <c r="I106"/>
  <c r="E106"/>
  <c r="J106"/>
  <c r="F106"/>
  <c r="K106"/>
  <c r="G106"/>
  <c r="L106"/>
  <c r="M106"/>
  <c r="H106"/>
  <c r="N106"/>
  <c r="O105"/>
  <c r="D100"/>
  <c r="I100"/>
  <c r="E100"/>
  <c r="J100"/>
  <c r="F100"/>
  <c r="K100"/>
  <c r="G100"/>
  <c r="L100"/>
  <c r="M100"/>
  <c r="H100"/>
  <c r="N100"/>
  <c r="O99"/>
  <c r="D97"/>
  <c r="I97"/>
  <c r="E97"/>
  <c r="J97"/>
  <c r="F97"/>
  <c r="K97"/>
  <c r="G97"/>
  <c r="L97"/>
  <c r="M97"/>
  <c r="H97"/>
  <c r="N97"/>
  <c r="O93"/>
  <c r="D91"/>
  <c r="I91"/>
  <c r="E91"/>
  <c r="J91"/>
  <c r="F91"/>
  <c r="K91"/>
  <c r="G91"/>
  <c r="L91"/>
  <c r="M91"/>
  <c r="H91"/>
  <c r="N91"/>
  <c r="O86"/>
  <c r="D84"/>
  <c r="I84"/>
  <c r="E84"/>
  <c r="J84"/>
  <c r="F84"/>
  <c r="K84"/>
  <c r="G84"/>
  <c r="L84"/>
  <c r="M84"/>
  <c r="H84"/>
  <c r="N84"/>
  <c r="O79"/>
  <c r="D77"/>
  <c r="I77"/>
  <c r="E77"/>
  <c r="J77"/>
  <c r="F77"/>
  <c r="K77"/>
  <c r="G77"/>
  <c r="L77"/>
  <c r="M77"/>
  <c r="H77"/>
  <c r="N77"/>
  <c r="O74"/>
  <c r="D72"/>
  <c r="I72"/>
  <c r="E72"/>
  <c r="J72"/>
  <c r="F72"/>
  <c r="K72"/>
  <c r="G72"/>
  <c r="L72"/>
  <c r="M72"/>
  <c r="H72"/>
  <c r="N72"/>
  <c r="O71"/>
  <c r="D69"/>
  <c r="I69"/>
  <c r="E69"/>
  <c r="J69"/>
  <c r="F69"/>
  <c r="K69"/>
  <c r="G69"/>
  <c r="L69"/>
  <c r="M69"/>
  <c r="H69"/>
  <c r="N69"/>
  <c r="O65"/>
  <c r="D63"/>
  <c r="I63"/>
  <c r="E63"/>
  <c r="J63"/>
  <c r="F63"/>
  <c r="K63"/>
  <c r="G63"/>
  <c r="L63"/>
  <c r="M63"/>
  <c r="H63"/>
  <c r="N63"/>
  <c r="O61"/>
  <c r="D59"/>
  <c r="I59"/>
  <c r="E59"/>
  <c r="J59"/>
  <c r="F59"/>
  <c r="K59"/>
  <c r="G59"/>
  <c r="L59"/>
  <c r="M59"/>
  <c r="H59"/>
  <c r="N59"/>
  <c r="O57"/>
  <c r="D49"/>
  <c r="I49"/>
  <c r="E49"/>
  <c r="J49"/>
  <c r="F49"/>
  <c r="K49"/>
  <c r="G49"/>
  <c r="L49"/>
  <c r="M49"/>
  <c r="H49"/>
  <c r="N49"/>
  <c r="O46"/>
  <c r="D44"/>
  <c r="I44"/>
  <c r="E44"/>
  <c r="J44"/>
  <c r="F44"/>
  <c r="K44"/>
  <c r="G44"/>
  <c r="L44"/>
  <c r="M44"/>
  <c r="H44"/>
  <c r="N44"/>
  <c r="O42"/>
  <c r="D40"/>
  <c r="I40"/>
  <c r="E40"/>
  <c r="J40"/>
  <c r="F40"/>
  <c r="K40"/>
  <c r="G40"/>
  <c r="L40"/>
  <c r="M40"/>
  <c r="H40"/>
  <c r="N40"/>
  <c r="O39"/>
  <c r="D13"/>
  <c r="I13"/>
  <c r="E13"/>
  <c r="J13"/>
  <c r="F13"/>
  <c r="K13"/>
  <c r="G13"/>
  <c r="L13"/>
  <c r="M13"/>
  <c r="H13"/>
  <c r="N13"/>
  <c r="O10"/>
  <c r="D31"/>
  <c r="I31"/>
  <c r="E31"/>
  <c r="J31"/>
  <c r="F31"/>
  <c r="K31"/>
  <c r="G31"/>
  <c r="L31"/>
  <c r="M31"/>
  <c r="H31"/>
  <c r="N31"/>
  <c r="O28"/>
  <c r="D8"/>
  <c r="I8"/>
  <c r="E8"/>
  <c r="J8"/>
  <c r="F8"/>
  <c r="K8"/>
  <c r="G8"/>
  <c r="L8"/>
  <c r="M8"/>
  <c r="H8"/>
  <c r="N8"/>
  <c r="O6"/>
  <c r="D23"/>
  <c r="I23"/>
  <c r="E23"/>
  <c r="J23"/>
  <c r="F23"/>
  <c r="K23"/>
  <c r="G23"/>
  <c r="L23"/>
  <c r="M23"/>
  <c r="H23"/>
  <c r="N23"/>
  <c r="O15"/>
  <c r="H6"/>
  <c r="H7"/>
  <c r="C128"/>
  <c r="P177"/>
  <c r="Q177"/>
  <c r="R177"/>
  <c r="P172"/>
  <c r="Q172"/>
  <c r="R172"/>
  <c r="P26"/>
  <c r="Q26"/>
  <c r="R26"/>
  <c r="P201"/>
  <c r="Q201"/>
  <c r="R201"/>
  <c r="P205"/>
  <c r="Q205"/>
  <c r="R205"/>
  <c r="P131"/>
  <c r="Q131"/>
  <c r="R131"/>
  <c r="P117"/>
  <c r="Q117"/>
  <c r="R117"/>
  <c r="P106"/>
  <c r="Q106"/>
  <c r="R106"/>
  <c r="Q103"/>
  <c r="P103"/>
  <c r="R103"/>
  <c r="P100"/>
  <c r="Q100"/>
  <c r="R100"/>
  <c r="P77"/>
  <c r="Q77"/>
  <c r="R77"/>
  <c r="P191"/>
  <c r="Q191"/>
  <c r="R191"/>
  <c r="P37"/>
  <c r="Q37"/>
  <c r="R37"/>
  <c r="P72"/>
  <c r="Q72"/>
  <c r="R72"/>
  <c r="P69"/>
  <c r="Q69"/>
  <c r="R69"/>
  <c r="P63"/>
  <c r="Q63"/>
  <c r="R63"/>
  <c r="P59"/>
  <c r="Q59"/>
  <c r="R59"/>
  <c r="P49"/>
  <c r="Q49"/>
  <c r="R49"/>
  <c r="P91"/>
  <c r="Q91"/>
  <c r="R91"/>
  <c r="P55"/>
  <c r="Q55"/>
  <c r="R55"/>
  <c r="P44"/>
  <c r="Q44"/>
  <c r="R44"/>
  <c r="P128"/>
  <c r="Q128"/>
  <c r="R128"/>
  <c r="P40"/>
  <c r="Q40"/>
  <c r="R40"/>
  <c r="P31"/>
  <c r="Q31"/>
  <c r="R31"/>
  <c r="Q8"/>
  <c r="P13"/>
  <c r="Q13"/>
  <c r="P8"/>
  <c r="K52"/>
  <c r="K53"/>
  <c r="K54"/>
  <c r="K51"/>
  <c r="I51"/>
  <c r="J51"/>
  <c r="L51"/>
  <c r="M51"/>
  <c r="H51"/>
  <c r="N51"/>
  <c r="J52"/>
  <c r="J53"/>
  <c r="J54"/>
  <c r="I52"/>
  <c r="I53"/>
  <c r="I54"/>
  <c r="H53"/>
  <c r="H52"/>
  <c r="H54"/>
  <c r="I204"/>
  <c r="J204"/>
  <c r="K204"/>
  <c r="L204"/>
  <c r="M204"/>
  <c r="H204"/>
  <c r="N204"/>
  <c r="I203"/>
  <c r="J203"/>
  <c r="K203"/>
  <c r="L203"/>
  <c r="M203"/>
  <c r="H203"/>
  <c r="N203"/>
  <c r="I34"/>
  <c r="J34"/>
  <c r="K34"/>
  <c r="L34"/>
  <c r="M34"/>
  <c r="H34"/>
  <c r="N34"/>
  <c r="I35"/>
  <c r="J35"/>
  <c r="K35"/>
  <c r="L35"/>
  <c r="M35"/>
  <c r="H35"/>
  <c r="N35"/>
  <c r="I36"/>
  <c r="J36"/>
  <c r="K36"/>
  <c r="L36"/>
  <c r="M36"/>
  <c r="H36"/>
  <c r="N36"/>
  <c r="I33"/>
  <c r="J33"/>
  <c r="K33"/>
  <c r="L33"/>
  <c r="M33"/>
  <c r="H33"/>
  <c r="N33"/>
  <c r="L53"/>
  <c r="M53"/>
  <c r="N53"/>
  <c r="L54"/>
  <c r="M54"/>
  <c r="N54"/>
  <c r="L52"/>
  <c r="M52"/>
  <c r="N52"/>
  <c r="C55"/>
  <c r="I190"/>
  <c r="J190"/>
  <c r="K190"/>
  <c r="L190"/>
  <c r="M190"/>
  <c r="H190"/>
  <c r="N190"/>
  <c r="I25"/>
  <c r="J25"/>
  <c r="K25"/>
  <c r="L25"/>
  <c r="M25"/>
  <c r="I200"/>
  <c r="J200"/>
  <c r="K200"/>
  <c r="L200"/>
  <c r="M200"/>
  <c r="H200"/>
  <c r="N200"/>
  <c r="I199"/>
  <c r="J199"/>
  <c r="K199"/>
  <c r="L199"/>
  <c r="M199"/>
  <c r="H199"/>
  <c r="N199"/>
  <c r="C201"/>
  <c r="J195"/>
  <c r="K195"/>
  <c r="L195"/>
  <c r="M195"/>
  <c r="H195"/>
  <c r="N195"/>
  <c r="J196"/>
  <c r="K196"/>
  <c r="L196"/>
  <c r="M196"/>
  <c r="H196"/>
  <c r="N196"/>
  <c r="J194"/>
  <c r="K194"/>
  <c r="L194"/>
  <c r="M194"/>
  <c r="H194"/>
  <c r="N194"/>
  <c r="I193"/>
  <c r="J193"/>
  <c r="K193"/>
  <c r="L193"/>
  <c r="M193"/>
  <c r="H193"/>
  <c r="N193"/>
  <c r="I197"/>
  <c r="I196"/>
  <c r="I195"/>
  <c r="I194"/>
  <c r="C197"/>
  <c r="H25"/>
  <c r="N25"/>
  <c r="C26"/>
  <c r="C191"/>
  <c r="C37"/>
  <c r="C205"/>
  <c r="I187"/>
  <c r="J187"/>
  <c r="K187"/>
  <c r="L187"/>
  <c r="M187"/>
  <c r="H187"/>
  <c r="N187"/>
  <c r="I186"/>
  <c r="J186"/>
  <c r="K186"/>
  <c r="L186"/>
  <c r="M186"/>
  <c r="H186"/>
  <c r="N186"/>
  <c r="C188"/>
  <c r="I180"/>
  <c r="J180"/>
  <c r="K180"/>
  <c r="L180"/>
  <c r="M180"/>
  <c r="H180"/>
  <c r="N180"/>
  <c r="I181"/>
  <c r="J181"/>
  <c r="K181"/>
  <c r="L181"/>
  <c r="M181"/>
  <c r="H181"/>
  <c r="N181"/>
  <c r="I182"/>
  <c r="J182"/>
  <c r="K182"/>
  <c r="L182"/>
  <c r="M182"/>
  <c r="H182"/>
  <c r="N182"/>
  <c r="I183"/>
  <c r="J183"/>
  <c r="K183"/>
  <c r="L183"/>
  <c r="M183"/>
  <c r="H183"/>
  <c r="N183"/>
  <c r="I179"/>
  <c r="J179"/>
  <c r="K179"/>
  <c r="L179"/>
  <c r="M179"/>
  <c r="H179"/>
  <c r="N179"/>
  <c r="C184"/>
  <c r="I175"/>
  <c r="J175"/>
  <c r="K175"/>
  <c r="L175"/>
  <c r="M175"/>
  <c r="H175"/>
  <c r="N175"/>
  <c r="I176"/>
  <c r="J176"/>
  <c r="K176"/>
  <c r="L176"/>
  <c r="M176"/>
  <c r="H176"/>
  <c r="N176"/>
  <c r="I174"/>
  <c r="J174"/>
  <c r="K174"/>
  <c r="L174"/>
  <c r="M174"/>
  <c r="H174"/>
  <c r="N174"/>
  <c r="C177"/>
  <c r="I171"/>
  <c r="J171"/>
  <c r="K171"/>
  <c r="L171"/>
  <c r="M171"/>
  <c r="H171"/>
  <c r="N171"/>
  <c r="I170"/>
  <c r="J170"/>
  <c r="K170"/>
  <c r="L170"/>
  <c r="M170"/>
  <c r="H170"/>
  <c r="N170"/>
  <c r="C172"/>
  <c r="I167"/>
  <c r="J167"/>
  <c r="K167"/>
  <c r="L167"/>
  <c r="M167"/>
  <c r="H167"/>
  <c r="N167"/>
  <c r="I165"/>
  <c r="J165"/>
  <c r="K165"/>
  <c r="L165"/>
  <c r="M165"/>
  <c r="H165"/>
  <c r="N165"/>
  <c r="I166"/>
  <c r="J166"/>
  <c r="K166"/>
  <c r="L166"/>
  <c r="M166"/>
  <c r="H166"/>
  <c r="N166"/>
  <c r="C168"/>
  <c r="I157"/>
  <c r="J157"/>
  <c r="K157"/>
  <c r="L157"/>
  <c r="M157"/>
  <c r="H157"/>
  <c r="N157"/>
  <c r="I158"/>
  <c r="J158"/>
  <c r="K158"/>
  <c r="L158"/>
  <c r="M158"/>
  <c r="H158"/>
  <c r="N158"/>
  <c r="I159"/>
  <c r="J159"/>
  <c r="K159"/>
  <c r="L159"/>
  <c r="M159"/>
  <c r="H159"/>
  <c r="N159"/>
  <c r="I160"/>
  <c r="J160"/>
  <c r="K160"/>
  <c r="L160"/>
  <c r="M160"/>
  <c r="H160"/>
  <c r="N160"/>
  <c r="I161"/>
  <c r="J161"/>
  <c r="K161"/>
  <c r="L161"/>
  <c r="M161"/>
  <c r="H161"/>
  <c r="N161"/>
  <c r="I162"/>
  <c r="J162"/>
  <c r="K162"/>
  <c r="L162"/>
  <c r="M162"/>
  <c r="H162"/>
  <c r="N162"/>
  <c r="I156"/>
  <c r="J156"/>
  <c r="K156"/>
  <c r="L156"/>
  <c r="M156"/>
  <c r="H156"/>
  <c r="N156"/>
  <c r="C163"/>
  <c r="I150"/>
  <c r="J150"/>
  <c r="K150"/>
  <c r="L150"/>
  <c r="M150"/>
  <c r="H150"/>
  <c r="N150"/>
  <c r="I151"/>
  <c r="J151"/>
  <c r="K151"/>
  <c r="L151"/>
  <c r="M151"/>
  <c r="H151"/>
  <c r="N151"/>
  <c r="I152"/>
  <c r="J152"/>
  <c r="K152"/>
  <c r="L152"/>
  <c r="M152"/>
  <c r="H152"/>
  <c r="N152"/>
  <c r="I153"/>
  <c r="J153"/>
  <c r="K153"/>
  <c r="L153"/>
  <c r="M153"/>
  <c r="H153"/>
  <c r="N153"/>
  <c r="I149"/>
  <c r="J149"/>
  <c r="K149"/>
  <c r="L149"/>
  <c r="M149"/>
  <c r="H149"/>
  <c r="N149"/>
  <c r="C154"/>
  <c r="I146"/>
  <c r="J146"/>
  <c r="K146"/>
  <c r="L146"/>
  <c r="M146"/>
  <c r="H146"/>
  <c r="N146"/>
  <c r="I141"/>
  <c r="J141"/>
  <c r="K141"/>
  <c r="L141"/>
  <c r="M141"/>
  <c r="H141"/>
  <c r="N141"/>
  <c r="I142"/>
  <c r="J142"/>
  <c r="K142"/>
  <c r="L142"/>
  <c r="M142"/>
  <c r="H142"/>
  <c r="N142"/>
  <c r="I143"/>
  <c r="J143"/>
  <c r="K143"/>
  <c r="L143"/>
  <c r="M143"/>
  <c r="H143"/>
  <c r="N143"/>
  <c r="I140"/>
  <c r="J140"/>
  <c r="K140"/>
  <c r="L140"/>
  <c r="M140"/>
  <c r="H140"/>
  <c r="N140"/>
  <c r="C144"/>
  <c r="I134"/>
  <c r="J134"/>
  <c r="K134"/>
  <c r="L134"/>
  <c r="M134"/>
  <c r="H134"/>
  <c r="N134"/>
  <c r="I135"/>
  <c r="J135"/>
  <c r="K135"/>
  <c r="L135"/>
  <c r="M135"/>
  <c r="H135"/>
  <c r="N135"/>
  <c r="I136"/>
  <c r="J136"/>
  <c r="K136"/>
  <c r="L136"/>
  <c r="M136"/>
  <c r="H136"/>
  <c r="N136"/>
  <c r="I137"/>
  <c r="J137"/>
  <c r="K137"/>
  <c r="L137"/>
  <c r="M137"/>
  <c r="H137"/>
  <c r="N137"/>
  <c r="I133"/>
  <c r="J133"/>
  <c r="K133"/>
  <c r="L133"/>
  <c r="M133"/>
  <c r="H133"/>
  <c r="N133"/>
  <c r="C138"/>
  <c r="I130"/>
  <c r="J130"/>
  <c r="K130"/>
  <c r="L130"/>
  <c r="M130"/>
  <c r="H130"/>
  <c r="N130"/>
  <c r="C131"/>
  <c r="G128"/>
  <c r="L128"/>
  <c r="I125"/>
  <c r="J125"/>
  <c r="K125"/>
  <c r="L125"/>
  <c r="M125"/>
  <c r="H125"/>
  <c r="N125"/>
  <c r="I126"/>
  <c r="J126"/>
  <c r="K126"/>
  <c r="L126"/>
  <c r="M126"/>
  <c r="H126"/>
  <c r="N126"/>
  <c r="I127"/>
  <c r="J127"/>
  <c r="K127"/>
  <c r="L127"/>
  <c r="M127"/>
  <c r="H127"/>
  <c r="N127"/>
  <c r="D128"/>
  <c r="I128"/>
  <c r="E128"/>
  <c r="J128"/>
  <c r="F128"/>
  <c r="K128"/>
  <c r="M128"/>
  <c r="H128"/>
  <c r="N128"/>
  <c r="I124"/>
  <c r="J124"/>
  <c r="K124"/>
  <c r="L124"/>
  <c r="M124"/>
  <c r="H124"/>
  <c r="N124"/>
  <c r="I120"/>
  <c r="J120"/>
  <c r="K120"/>
  <c r="L120"/>
  <c r="M120"/>
  <c r="H120"/>
  <c r="N120"/>
  <c r="I121"/>
  <c r="J121"/>
  <c r="K121"/>
  <c r="L121"/>
  <c r="M121"/>
  <c r="H121"/>
  <c r="N121"/>
  <c r="I119"/>
  <c r="J119"/>
  <c r="K119"/>
  <c r="L119"/>
  <c r="M119"/>
  <c r="H119"/>
  <c r="N119"/>
  <c r="C122"/>
  <c r="I116"/>
  <c r="J116"/>
  <c r="K116"/>
  <c r="L116"/>
  <c r="M116"/>
  <c r="H116"/>
  <c r="N116"/>
  <c r="C117"/>
  <c r="I112"/>
  <c r="J112"/>
  <c r="K112"/>
  <c r="L112"/>
  <c r="M112"/>
  <c r="H112"/>
  <c r="N112"/>
  <c r="I113"/>
  <c r="J113"/>
  <c r="K113"/>
  <c r="L113"/>
  <c r="M113"/>
  <c r="H113"/>
  <c r="N113"/>
  <c r="I111"/>
  <c r="J111"/>
  <c r="K111"/>
  <c r="L111"/>
  <c r="M111"/>
  <c r="H111"/>
  <c r="N111"/>
  <c r="C114"/>
  <c r="L105"/>
  <c r="I108"/>
  <c r="J108"/>
  <c r="K108"/>
  <c r="L108"/>
  <c r="M108"/>
  <c r="H108"/>
  <c r="N108"/>
  <c r="C109"/>
  <c r="I105"/>
  <c r="J105"/>
  <c r="K105"/>
  <c r="M105"/>
  <c r="H105"/>
  <c r="N105"/>
  <c r="C106"/>
  <c r="M102"/>
  <c r="H102"/>
  <c r="N102"/>
  <c r="C103"/>
  <c r="I99"/>
  <c r="J99"/>
  <c r="K99"/>
  <c r="L99"/>
  <c r="M99"/>
  <c r="H99"/>
  <c r="N99"/>
  <c r="C100"/>
  <c r="I94"/>
  <c r="J94"/>
  <c r="K94"/>
  <c r="L94"/>
  <c r="M94"/>
  <c r="H94"/>
  <c r="N94"/>
  <c r="I95"/>
  <c r="J95"/>
  <c r="K95"/>
  <c r="L95"/>
  <c r="M95"/>
  <c r="H95"/>
  <c r="N95"/>
  <c r="I96"/>
  <c r="J96"/>
  <c r="K96"/>
  <c r="L96"/>
  <c r="M96"/>
  <c r="H96"/>
  <c r="N96"/>
  <c r="I93"/>
  <c r="J93"/>
  <c r="K93"/>
  <c r="L93"/>
  <c r="M93"/>
  <c r="H93"/>
  <c r="N93"/>
  <c r="C97"/>
  <c r="I87"/>
  <c r="J87"/>
  <c r="K87"/>
  <c r="L87"/>
  <c r="M87"/>
  <c r="H87"/>
  <c r="N87"/>
  <c r="I88"/>
  <c r="J88"/>
  <c r="K88"/>
  <c r="L88"/>
  <c r="M88"/>
  <c r="H88"/>
  <c r="N88"/>
  <c r="I89"/>
  <c r="J89"/>
  <c r="K89"/>
  <c r="L89"/>
  <c r="M89"/>
  <c r="H89"/>
  <c r="N89"/>
  <c r="I90"/>
  <c r="J90"/>
  <c r="K90"/>
  <c r="L90"/>
  <c r="M90"/>
  <c r="H90"/>
  <c r="N90"/>
  <c r="I86"/>
  <c r="J86"/>
  <c r="K86"/>
  <c r="L86"/>
  <c r="M86"/>
  <c r="H86"/>
  <c r="N86"/>
  <c r="K79"/>
  <c r="C91"/>
  <c r="I80"/>
  <c r="J80"/>
  <c r="K80"/>
  <c r="L80"/>
  <c r="M80"/>
  <c r="H80"/>
  <c r="N80"/>
  <c r="I81"/>
  <c r="J81"/>
  <c r="K81"/>
  <c r="L81"/>
  <c r="M81"/>
  <c r="H81"/>
  <c r="N81"/>
  <c r="I82"/>
  <c r="J82"/>
  <c r="K82"/>
  <c r="L82"/>
  <c r="M82"/>
  <c r="H82"/>
  <c r="N82"/>
  <c r="I83"/>
  <c r="J83"/>
  <c r="K83"/>
  <c r="L83"/>
  <c r="M83"/>
  <c r="H83"/>
  <c r="N83"/>
  <c r="I79"/>
  <c r="J79"/>
  <c r="L79"/>
  <c r="M79"/>
  <c r="H79"/>
  <c r="N79"/>
  <c r="J74"/>
  <c r="I71"/>
  <c r="C84"/>
  <c r="I76"/>
  <c r="J76"/>
  <c r="K76"/>
  <c r="L76"/>
  <c r="M76"/>
  <c r="H76"/>
  <c r="N76"/>
  <c r="I75"/>
  <c r="J75"/>
  <c r="K75"/>
  <c r="L75"/>
  <c r="M75"/>
  <c r="H75"/>
  <c r="N75"/>
  <c r="I74"/>
  <c r="K74"/>
  <c r="L74"/>
  <c r="M74"/>
  <c r="H74"/>
  <c r="N74"/>
  <c r="J71"/>
  <c r="K71"/>
  <c r="L71"/>
  <c r="M71"/>
  <c r="H71"/>
  <c r="N71"/>
  <c r="C77"/>
  <c r="C72"/>
  <c r="I68"/>
  <c r="J68"/>
  <c r="K68"/>
  <c r="L68"/>
  <c r="M68"/>
  <c r="H68"/>
  <c r="N68"/>
  <c r="I67"/>
  <c r="J67"/>
  <c r="K67"/>
  <c r="L67"/>
  <c r="M67"/>
  <c r="H67"/>
  <c r="N67"/>
  <c r="I66"/>
  <c r="J66"/>
  <c r="K66"/>
  <c r="L66"/>
  <c r="M66"/>
  <c r="H66"/>
  <c r="N66"/>
  <c r="I65"/>
  <c r="J65"/>
  <c r="K65"/>
  <c r="L65"/>
  <c r="M65"/>
  <c r="H65"/>
  <c r="N65"/>
  <c r="C69"/>
  <c r="I62"/>
  <c r="J62"/>
  <c r="K62"/>
  <c r="L62"/>
  <c r="M62"/>
  <c r="H62"/>
  <c r="N62"/>
  <c r="I61"/>
  <c r="J61"/>
  <c r="K61"/>
  <c r="L61"/>
  <c r="M61"/>
  <c r="H61"/>
  <c r="N61"/>
  <c r="C63"/>
  <c r="I57"/>
  <c r="I58"/>
  <c r="J58"/>
  <c r="K58"/>
  <c r="L58"/>
  <c r="M58"/>
  <c r="H58"/>
  <c r="N58"/>
  <c r="J57"/>
  <c r="K57"/>
  <c r="L57"/>
  <c r="M57"/>
  <c r="H57"/>
  <c r="N57"/>
  <c r="C59"/>
  <c r="I48"/>
  <c r="J48"/>
  <c r="K48"/>
  <c r="L48"/>
  <c r="M48"/>
  <c r="H48"/>
  <c r="N48"/>
  <c r="I47"/>
  <c r="J47"/>
  <c r="K47"/>
  <c r="L47"/>
  <c r="M47"/>
  <c r="H47"/>
  <c r="N47"/>
  <c r="I46"/>
  <c r="J46"/>
  <c r="K46"/>
  <c r="L46"/>
  <c r="M46"/>
  <c r="H46"/>
  <c r="N46"/>
  <c r="C49"/>
  <c r="I43"/>
  <c r="J43"/>
  <c r="K43"/>
  <c r="L43"/>
  <c r="M43"/>
  <c r="H43"/>
  <c r="N43"/>
  <c r="I42"/>
  <c r="J42"/>
  <c r="K42"/>
  <c r="L42"/>
  <c r="M42"/>
  <c r="H42"/>
  <c r="N42"/>
  <c r="C44"/>
  <c r="I39"/>
  <c r="J39"/>
  <c r="K39"/>
  <c r="L39"/>
  <c r="M39"/>
  <c r="H39"/>
  <c r="N39"/>
  <c r="C40"/>
  <c r="I30"/>
  <c r="J30"/>
  <c r="K30"/>
  <c r="L30"/>
  <c r="M30"/>
  <c r="H30"/>
  <c r="N30"/>
  <c r="I29"/>
  <c r="J29"/>
  <c r="K29"/>
  <c r="L29"/>
  <c r="M29"/>
  <c r="H29"/>
  <c r="N29"/>
  <c r="I28"/>
  <c r="J28"/>
  <c r="K28"/>
  <c r="L28"/>
  <c r="M28"/>
  <c r="H28"/>
  <c r="N28"/>
  <c r="C31"/>
  <c r="K16"/>
  <c r="I22"/>
  <c r="J22"/>
  <c r="K22"/>
  <c r="L22"/>
  <c r="M22"/>
  <c r="H22"/>
  <c r="N22"/>
  <c r="I21"/>
  <c r="J21"/>
  <c r="K21"/>
  <c r="L21"/>
  <c r="M21"/>
  <c r="H21"/>
  <c r="N21"/>
  <c r="I20"/>
  <c r="J20"/>
  <c r="K20"/>
  <c r="L20"/>
  <c r="M20"/>
  <c r="H20"/>
  <c r="N20"/>
  <c r="I19"/>
  <c r="J19"/>
  <c r="K19"/>
  <c r="L19"/>
  <c r="M19"/>
  <c r="H19"/>
  <c r="N19"/>
  <c r="I18"/>
  <c r="J18"/>
  <c r="K18"/>
  <c r="L18"/>
  <c r="M18"/>
  <c r="H18"/>
  <c r="N18"/>
  <c r="I17"/>
  <c r="J17"/>
  <c r="K17"/>
  <c r="L17"/>
  <c r="M17"/>
  <c r="H17"/>
  <c r="N17"/>
  <c r="I16"/>
  <c r="J16"/>
  <c r="L16"/>
  <c r="M16"/>
  <c r="H16"/>
  <c r="N16"/>
  <c r="I15"/>
  <c r="J15"/>
  <c r="K15"/>
  <c r="L15"/>
  <c r="M15"/>
  <c r="H15"/>
  <c r="N15"/>
  <c r="C23"/>
  <c r="I12"/>
  <c r="J12"/>
  <c r="K12"/>
  <c r="L12"/>
  <c r="M12"/>
  <c r="H12"/>
  <c r="N12"/>
  <c r="I11"/>
  <c r="J11"/>
  <c r="K11"/>
  <c r="L11"/>
  <c r="M11"/>
  <c r="H11"/>
  <c r="N11"/>
  <c r="I10"/>
  <c r="J10"/>
  <c r="K10"/>
  <c r="L10"/>
  <c r="M10"/>
  <c r="H10"/>
  <c r="N10"/>
  <c r="C13"/>
  <c r="I7"/>
  <c r="J7"/>
  <c r="K7"/>
  <c r="L7"/>
  <c r="M7"/>
  <c r="N7"/>
  <c r="I6"/>
  <c r="J6"/>
  <c r="K6"/>
  <c r="L6"/>
  <c r="M6"/>
  <c r="N6"/>
  <c r="I5"/>
  <c r="J5"/>
  <c r="K5"/>
  <c r="L5"/>
  <c r="M5"/>
  <c r="H5"/>
  <c r="N5"/>
  <c r="C8"/>
</calcChain>
</file>

<file path=xl/sharedStrings.xml><?xml version="1.0" encoding="utf-8"?>
<sst xmlns="http://schemas.openxmlformats.org/spreadsheetml/2006/main" count="224" uniqueCount="169">
  <si>
    <t>Não Avaliado</t>
  </si>
  <si>
    <t>Discordo Totalmente</t>
  </si>
  <si>
    <t>Discordo Parcialmente</t>
  </si>
  <si>
    <t>Concordo Parcialmente</t>
  </si>
  <si>
    <t>Unidade</t>
  </si>
  <si>
    <t>Departamento</t>
  </si>
  <si>
    <t xml:space="preserve">Escola de Arquitetura e Urbanismo
</t>
  </si>
  <si>
    <t>Departamento de Arquitetura</t>
  </si>
  <si>
    <t>Departamento De Urbanismo</t>
  </si>
  <si>
    <t>Escola de Enfermagem</t>
  </si>
  <si>
    <t>Fundamentos de Enfermagem e Admnistração</t>
  </si>
  <si>
    <t>Enfermagem Médico - Cirúrgica</t>
  </si>
  <si>
    <t xml:space="preserve">Enfermagem Materno-Infantil e Psiquiátrica </t>
  </si>
  <si>
    <t>Escola de Engenharia</t>
  </si>
  <si>
    <t>Engenharia Civil</t>
  </si>
  <si>
    <t>Engenharia Agrícola e Meio Ambiente</t>
  </si>
  <si>
    <t>Engenharia Mecânica</t>
  </si>
  <si>
    <t>Engenharia de Produção</t>
  </si>
  <si>
    <t>Engenharia Química e de Petróleo</t>
  </si>
  <si>
    <t>Desenho Técnico</t>
  </si>
  <si>
    <t>Engenharia de Telecomunicações</t>
  </si>
  <si>
    <t>Engenharia Elétrica</t>
  </si>
  <si>
    <t>Faculdade de Administração e Ciências Contábeis</t>
  </si>
  <si>
    <t>Administração</t>
  </si>
  <si>
    <t>Contabilidade</t>
  </si>
  <si>
    <t>Empreendedorismo e Gestão</t>
  </si>
  <si>
    <t>Faculdade de Economia</t>
  </si>
  <si>
    <t>Economia</t>
  </si>
  <si>
    <t>Faculdade de Educação</t>
  </si>
  <si>
    <t>Fundamentos Pedagógicos</t>
  </si>
  <si>
    <t>Sociedade, Educação e Conhecimento</t>
  </si>
  <si>
    <t>Faculdade de Farmácia</t>
  </si>
  <si>
    <t>Tecnologia Farmacêutica</t>
  </si>
  <si>
    <t>Farmácia e Administração Farmacêutica</t>
  </si>
  <si>
    <t>Bromatologia</t>
  </si>
  <si>
    <t>Faculdade de Nutrição</t>
  </si>
  <si>
    <t>Nutrição Dietética</t>
  </si>
  <si>
    <t>Nutrição Social</t>
  </si>
  <si>
    <t>Faculdade de Odontologia</t>
  </si>
  <si>
    <t>Odontoclínica</t>
  </si>
  <si>
    <t>Odontotécnica</t>
  </si>
  <si>
    <t>Faculdade de Veterinária</t>
  </si>
  <si>
    <t>Saúde Coletiva e Veterinária e Saúde Pública</t>
  </si>
  <si>
    <t>Patologia e Clínica Veterinária</t>
  </si>
  <si>
    <t xml:space="preserve">Tecnologia dos Alimentos </t>
  </si>
  <si>
    <t>Zootecnia</t>
  </si>
  <si>
    <t>Faculdade de Hotelaria e Turismo</t>
  </si>
  <si>
    <t>Turismo</t>
  </si>
  <si>
    <t>Instituto Biomédico</t>
  </si>
  <si>
    <t>Fisiologia e Farmacologia</t>
  </si>
  <si>
    <t>Microbiologia e Parasitologia</t>
  </si>
  <si>
    <t>Morfologia</t>
  </si>
  <si>
    <t>Instituto de Arte e Comunicação Social</t>
  </si>
  <si>
    <t>Cinema e Vídeo</t>
  </si>
  <si>
    <t>Arte</t>
  </si>
  <si>
    <t>Comunicação Social</t>
  </si>
  <si>
    <t>Ciência da Informação</t>
  </si>
  <si>
    <t>Estudos Culturais e Mídia</t>
  </si>
  <si>
    <t>Instituto de Biologia</t>
  </si>
  <si>
    <t>Imunobiologia</t>
  </si>
  <si>
    <t>Neurobiologia</t>
  </si>
  <si>
    <t>Biologia Geral</t>
  </si>
  <si>
    <t>Biologia Marinha</t>
  </si>
  <si>
    <t>Biologia Celular e Molecular</t>
  </si>
  <si>
    <t>Instituto de Ciências Humanas e Filosofia</t>
  </si>
  <si>
    <t>Ciência Política</t>
  </si>
  <si>
    <t xml:space="preserve">Filosofia </t>
  </si>
  <si>
    <t>Antropologia</t>
  </si>
  <si>
    <t>Sociologia e Metodologia em Ciências Sociais</t>
  </si>
  <si>
    <t>Instituto de Computação</t>
  </si>
  <si>
    <t>Ciência da Computação</t>
  </si>
  <si>
    <t>Instituto de Educação Física</t>
  </si>
  <si>
    <t>Educação Física e Desportos</t>
  </si>
  <si>
    <t xml:space="preserve">Instituto de Estudos Comparados em Administração Institucional de Conflitos
</t>
  </si>
  <si>
    <t>Segurança Pública</t>
  </si>
  <si>
    <t>Instituto de Física</t>
  </si>
  <si>
    <t>Física</t>
  </si>
  <si>
    <t>Instituto de Geociências</t>
  </si>
  <si>
    <t>Geografia</t>
  </si>
  <si>
    <t>Análise Geo-Ambiental</t>
  </si>
  <si>
    <t>Geologia e Geofísica</t>
  </si>
  <si>
    <t>Instituto de História</t>
  </si>
  <si>
    <t>História</t>
  </si>
  <si>
    <t>Instituto de Letras</t>
  </si>
  <si>
    <t>Letras Estrangeiras e Modernas</t>
  </si>
  <si>
    <t>Letras Clássicas e Vernáculas</t>
  </si>
  <si>
    <t>Ciência da Linguagem</t>
  </si>
  <si>
    <t>Instituto de Matemática e Estatística</t>
  </si>
  <si>
    <t>Estatística</t>
  </si>
  <si>
    <t>Análise</t>
  </si>
  <si>
    <t>Geometria</t>
  </si>
  <si>
    <t>Matemática Aplicada</t>
  </si>
  <si>
    <t>Psicologia</t>
  </si>
  <si>
    <t>Instituto de Psicologia</t>
  </si>
  <si>
    <t>Instituto de Química</t>
  </si>
  <si>
    <t>Química Analítica</t>
  </si>
  <si>
    <t>Química Inorgânica</t>
  </si>
  <si>
    <t>Química Orgânica</t>
  </si>
  <si>
    <t>Físico-Química</t>
  </si>
  <si>
    <t>Geoquímica</t>
  </si>
  <si>
    <t>Instituto de Saúde Coletiva</t>
  </si>
  <si>
    <t>Epidemiologia e Bioestatística</t>
  </si>
  <si>
    <t>Planejamento em Saúde</t>
  </si>
  <si>
    <t>Psiquiatria e Saúde Mental</t>
  </si>
  <si>
    <t>Saúde em Sociedade</t>
  </si>
  <si>
    <t>Escola de Engenharia de Petrópolis</t>
  </si>
  <si>
    <t xml:space="preserve">Escola de Engenharia Industrial Metalúrgica (Volta Redonda)
</t>
  </si>
  <si>
    <t>Ciências Exatas</t>
  </si>
  <si>
    <t>Engenharia Metalúrgica</t>
  </si>
  <si>
    <t>Engenharia de Agronegócios</t>
  </si>
  <si>
    <t xml:space="preserve">Instituto de Ciências da Sociedade e Desenvolvimento Regional (Campos do Goytacazes)
</t>
  </si>
  <si>
    <t>Ciências Econômicas</t>
  </si>
  <si>
    <t>Serviço Social</t>
  </si>
  <si>
    <t>Fundamentos de Ciências da Sociedade</t>
  </si>
  <si>
    <t>Ciências Sociais</t>
  </si>
  <si>
    <t xml:space="preserve">Instituto de Ciências da Sociedade (Macaé)
</t>
  </si>
  <si>
    <t xml:space="preserve">Direito </t>
  </si>
  <si>
    <t xml:space="preserve">Instituto de Ciência e Tecnologia (Rio das Ostras)
</t>
  </si>
  <si>
    <t>Computação</t>
  </si>
  <si>
    <t>Engenharia</t>
  </si>
  <si>
    <t xml:space="preserve">Instituto de Ciências Exatas (Volta Redonda)
</t>
  </si>
  <si>
    <t xml:space="preserve">Química </t>
  </si>
  <si>
    <t>Matemática</t>
  </si>
  <si>
    <t xml:space="preserve">Instituto de Ciências Humanas e Sociais (Volta Redonda)
</t>
  </si>
  <si>
    <t>Administração e Administração Pública</t>
  </si>
  <si>
    <t>Direito</t>
  </si>
  <si>
    <t>Multidisciplinar</t>
  </si>
  <si>
    <t xml:space="preserve">Instituto de Educação (Angra dos Reis)
</t>
  </si>
  <si>
    <t>Educação</t>
  </si>
  <si>
    <t>Geografia e Políticas Públicas</t>
  </si>
  <si>
    <t>Enfermagem</t>
  </si>
  <si>
    <t>Ciências da Natureza</t>
  </si>
  <si>
    <t>Artes e Estudos Culturais</t>
  </si>
  <si>
    <t>Ciências Básicas</t>
  </si>
  <si>
    <t>Formação Específica</t>
  </si>
  <si>
    <t>Instituto do Noroeste Fluminense de Educação Superior (Santo Antônio de Pádua)</t>
  </si>
  <si>
    <t>Ciências Humanas</t>
  </si>
  <si>
    <t>Concordo Totalmente</t>
  </si>
  <si>
    <t>UNIVERSIDADE FEDERAL FLUMINENSE</t>
  </si>
  <si>
    <t>Avaliação das Disciplinas por Unidade  - 2017.1</t>
  </si>
  <si>
    <t>Ciências Exatas, Biológicas e da Terra</t>
  </si>
  <si>
    <t>Faculdade de Direito</t>
  </si>
  <si>
    <t xml:space="preserve">Direito Privado </t>
  </si>
  <si>
    <t>Direito Público</t>
  </si>
  <si>
    <t>Direito Aplicado</t>
  </si>
  <si>
    <t>Direito Processual</t>
  </si>
  <si>
    <t>Patologia</t>
  </si>
  <si>
    <t>Cirurgia Geral e Especializada</t>
  </si>
  <si>
    <t>Materno-Infantil</t>
  </si>
  <si>
    <t>Medicina Clínica</t>
  </si>
  <si>
    <t>Instituto de Estudos Estratégicos</t>
  </si>
  <si>
    <t>Estudos Estratégicos e Relações Internacionais</t>
  </si>
  <si>
    <t>Escola de Serviço Social</t>
  </si>
  <si>
    <t>Valor Global:</t>
  </si>
  <si>
    <t>Total</t>
  </si>
  <si>
    <t>Média</t>
  </si>
  <si>
    <t>Comentários</t>
  </si>
  <si>
    <t>Neutro</t>
  </si>
  <si>
    <t>Positivo</t>
  </si>
  <si>
    <t>Negativo</t>
  </si>
  <si>
    <t>Desvio Padrão</t>
  </si>
  <si>
    <t>Instituto de Saúde (Nova Friburgo)</t>
  </si>
  <si>
    <t>Discordo Total. Ponderado</t>
  </si>
  <si>
    <t>Discordo Parc. Ponderado</t>
  </si>
  <si>
    <t>Concordo Parc. Ponderado</t>
  </si>
  <si>
    <t>Concordo Tot. Ponderado</t>
  </si>
  <si>
    <t>Instituto de Humanidades e Saúde (Rio das Ostras)</t>
  </si>
  <si>
    <t>Faculdade de Medicina</t>
  </si>
  <si>
    <t>* A média foi calculada, atribuindo os seguintes pesos às respostas: 1 = discordo totalmente; 2 = discordo parcialmente; 3 = concordo parcialmente; 4 = concordo totalmente. O valor máximo da média é igual a 4.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</si>
</sst>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6" fillId="5" borderId="1" xfId="0" applyFont="1" applyFill="1" applyBorder="1" applyAlignment="1">
      <alignment wrapText="1"/>
    </xf>
    <xf numFmtId="0" fontId="9" fillId="4" borderId="0" xfId="0" applyFont="1" applyFill="1"/>
    <xf numFmtId="0" fontId="9" fillId="0" borderId="0" xfId="0" applyFont="1" applyFill="1"/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6" borderId="1" xfId="0" applyFont="1" applyFill="1" applyBorder="1" applyAlignment="1">
      <alignment horizontal="center" wrapText="1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6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0" fillId="0" borderId="0" xfId="0" applyFill="1" applyBorder="1"/>
    <xf numFmtId="164" fontId="8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7" fillId="0" borderId="0" xfId="0" applyFont="1" applyFill="1" applyBorder="1" applyAlignment="1">
      <alignment wrapText="1"/>
    </xf>
    <xf numFmtId="2" fontId="0" fillId="0" borderId="0" xfId="0" applyNumberFormat="1"/>
    <xf numFmtId="164" fontId="4" fillId="6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2" fontId="10" fillId="7" borderId="1" xfId="0" applyNumberFormat="1" applyFont="1" applyFill="1" applyBorder="1" applyAlignment="1">
      <alignment horizontal="center" vertical="center"/>
    </xf>
    <xf numFmtId="164" fontId="10" fillId="7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20" fillId="0" borderId="1" xfId="0" applyFont="1" applyBorder="1" applyAlignment="1">
      <alignment horizontal="center" vertical="center"/>
    </xf>
    <xf numFmtId="0" fontId="1" fillId="0" borderId="0" xfId="0" applyFont="1"/>
    <xf numFmtId="0" fontId="19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Light16"/>
  <colors>
    <mruColors>
      <color rgb="FFFFFFCC"/>
      <color rgb="FF80A1EC"/>
      <color rgb="FFCC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530599</xdr:colOff>
      <xdr:row>0</xdr:row>
      <xdr:rowOff>50427</xdr:rowOff>
    </xdr:from>
    <xdr:to>
      <xdr:col>4</xdr:col>
      <xdr:colOff>363850</xdr:colOff>
      <xdr:row>1</xdr:row>
      <xdr:rowOff>136151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62158" y="50427"/>
          <a:ext cx="680415" cy="321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M210"/>
  <sheetViews>
    <sheetView tabSelected="1" zoomScale="85" zoomScaleNormal="85" workbookViewId="0">
      <pane xSplit="1" ySplit="5" topLeftCell="B198" activePane="bottomRight" state="frozenSplit"/>
      <selection pane="topRight" activeCell="B1" sqref="B1"/>
      <selection pane="bottomLeft" activeCell="A6" sqref="A6"/>
      <selection pane="bottomRight" activeCell="G209" sqref="G209"/>
    </sheetView>
  </sheetViews>
  <sheetFormatPr defaultColWidth="8.85546875" defaultRowHeight="15"/>
  <cols>
    <col min="1" max="1" width="22" style="2" customWidth="1"/>
    <col min="2" max="2" width="28.42578125" style="5" customWidth="1"/>
    <col min="3" max="3" width="11.42578125" style="1" customWidth="1"/>
    <col min="4" max="4" width="14.140625" style="14" customWidth="1"/>
    <col min="5" max="5" width="11.85546875" style="14" customWidth="1"/>
    <col min="6" max="6" width="12.28515625" style="14" customWidth="1"/>
    <col min="7" max="7" width="11.85546875" style="14" customWidth="1"/>
    <col min="8" max="8" width="11.85546875" style="24" customWidth="1"/>
    <col min="9" max="9" width="12.5703125" style="1" customWidth="1"/>
    <col min="10" max="10" width="10" style="1" customWidth="1"/>
    <col min="11" max="11" width="10.7109375" style="1" customWidth="1"/>
    <col min="12" max="12" width="11.42578125" style="1" customWidth="1"/>
    <col min="13" max="13" width="8.7109375" style="1" customWidth="1"/>
    <col min="14" max="14" width="9.140625" style="31" customWidth="1"/>
    <col min="15" max="15" width="6.85546875" style="50" customWidth="1"/>
    <col min="16" max="16" width="8.7109375" style="1" customWidth="1"/>
    <col min="17" max="17" width="8.28515625" style="1" customWidth="1"/>
    <col min="18" max="18" width="8.42578125" style="1" customWidth="1"/>
    <col min="19" max="19" width="5.42578125" customWidth="1"/>
    <col min="20" max="20" width="7.28515625" style="38" customWidth="1"/>
    <col min="21" max="21" width="5.42578125" customWidth="1"/>
    <col min="22" max="22" width="5" customWidth="1"/>
  </cols>
  <sheetData>
    <row r="1" spans="1:871" ht="18.75" customHeight="1">
      <c r="A1" s="66" t="s">
        <v>138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T1" s="35"/>
    </row>
    <row r="2" spans="1:871" ht="1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T2" s="35"/>
    </row>
    <row r="3" spans="1:871" ht="21.75" customHeight="1">
      <c r="A3" s="70" t="s">
        <v>139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T3" s="35"/>
    </row>
    <row r="4" spans="1:871" s="8" customFormat="1" ht="36.75" customHeight="1">
      <c r="A4" s="45" t="s">
        <v>4</v>
      </c>
      <c r="B4" s="46" t="s">
        <v>5</v>
      </c>
      <c r="C4" s="46" t="s">
        <v>0</v>
      </c>
      <c r="D4" s="46" t="s">
        <v>1</v>
      </c>
      <c r="E4" s="46" t="s">
        <v>2</v>
      </c>
      <c r="F4" s="46" t="s">
        <v>3</v>
      </c>
      <c r="G4" s="46" t="s">
        <v>137</v>
      </c>
      <c r="H4" s="46" t="s">
        <v>154</v>
      </c>
      <c r="I4" s="46" t="s">
        <v>162</v>
      </c>
      <c r="J4" s="46" t="s">
        <v>163</v>
      </c>
      <c r="K4" s="46" t="s">
        <v>164</v>
      </c>
      <c r="L4" s="46" t="s">
        <v>165</v>
      </c>
      <c r="M4" s="46" t="s">
        <v>154</v>
      </c>
      <c r="N4" s="47" t="s">
        <v>155</v>
      </c>
      <c r="O4" s="48" t="s">
        <v>160</v>
      </c>
      <c r="P4" s="67" t="s">
        <v>156</v>
      </c>
      <c r="Q4" s="67"/>
      <c r="R4" s="67"/>
      <c r="S4" s="9"/>
      <c r="T4" s="36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</row>
    <row r="5" spans="1:871" ht="18" customHeight="1">
      <c r="A5" s="68" t="s">
        <v>153</v>
      </c>
      <c r="B5" s="69"/>
      <c r="C5" s="25">
        <v>41527</v>
      </c>
      <c r="D5" s="25">
        <v>34547</v>
      </c>
      <c r="E5" s="25">
        <v>42218</v>
      </c>
      <c r="F5" s="25">
        <v>100936</v>
      </c>
      <c r="G5" s="25">
        <v>400488</v>
      </c>
      <c r="H5" s="21">
        <f>SUM(D5:G5)</f>
        <v>578189</v>
      </c>
      <c r="I5" s="25">
        <f>D5*1</f>
        <v>34547</v>
      </c>
      <c r="J5" s="25">
        <f>E5*2</f>
        <v>84436</v>
      </c>
      <c r="K5" s="25">
        <f>F5*3</f>
        <v>302808</v>
      </c>
      <c r="L5" s="25">
        <f>G5*4</f>
        <v>1601952</v>
      </c>
      <c r="M5" s="25">
        <f>SUM(I5:L5)</f>
        <v>2023743</v>
      </c>
      <c r="N5" s="27">
        <f>M5/H5</f>
        <v>3.5001409573686111</v>
      </c>
      <c r="O5" s="49">
        <v>0.87</v>
      </c>
      <c r="P5" s="48" t="s">
        <v>158</v>
      </c>
      <c r="Q5" s="48" t="s">
        <v>159</v>
      </c>
      <c r="R5" s="48" t="s">
        <v>157</v>
      </c>
      <c r="T5" s="37"/>
    </row>
    <row r="6" spans="1:871" ht="22.5" customHeight="1">
      <c r="A6" s="56" t="s">
        <v>6</v>
      </c>
      <c r="B6" s="3" t="s">
        <v>7</v>
      </c>
      <c r="C6" s="11">
        <v>150</v>
      </c>
      <c r="D6" s="12">
        <v>159</v>
      </c>
      <c r="E6" s="12">
        <v>246</v>
      </c>
      <c r="F6" s="12">
        <v>518</v>
      </c>
      <c r="G6" s="12">
        <v>1567</v>
      </c>
      <c r="H6" s="18">
        <f>SUM(D6:G6)</f>
        <v>2490</v>
      </c>
      <c r="I6" s="10">
        <f>D6*1</f>
        <v>159</v>
      </c>
      <c r="J6" s="10">
        <f>E6*2</f>
        <v>492</v>
      </c>
      <c r="K6" s="10">
        <f>F6*3</f>
        <v>1554</v>
      </c>
      <c r="L6" s="10">
        <f>G6*4</f>
        <v>6268</v>
      </c>
      <c r="M6" s="10">
        <f>SUM(I6:L6)</f>
        <v>8473</v>
      </c>
      <c r="N6" s="28">
        <f>M6/H6</f>
        <v>3.4028112449799197</v>
      </c>
      <c r="O6" s="57">
        <f>SQRT((((1-N8)^2)*D8+((2-N8)^2)*E8+((3-N8)^2)*F8+((4-N8)^2)*G8)/H8)</f>
        <v>0.88177752532711118</v>
      </c>
      <c r="P6" s="10">
        <v>11</v>
      </c>
      <c r="Q6" s="10">
        <v>23</v>
      </c>
      <c r="R6" s="10">
        <v>0</v>
      </c>
    </row>
    <row r="7" spans="1:871" ht="23.25" customHeight="1">
      <c r="A7" s="56"/>
      <c r="B7" s="3" t="s">
        <v>8</v>
      </c>
      <c r="C7" s="11">
        <v>62</v>
      </c>
      <c r="D7" s="12">
        <v>86</v>
      </c>
      <c r="E7" s="12">
        <v>134</v>
      </c>
      <c r="F7" s="12">
        <v>316</v>
      </c>
      <c r="G7" s="12">
        <v>1178</v>
      </c>
      <c r="H7" s="18">
        <f>SUM(D7:G7)</f>
        <v>1714</v>
      </c>
      <c r="I7" s="10">
        <f>D7*1</f>
        <v>86</v>
      </c>
      <c r="J7" s="10">
        <f>E7*2</f>
        <v>268</v>
      </c>
      <c r="K7" s="10">
        <f>F7*3</f>
        <v>948</v>
      </c>
      <c r="L7" s="10">
        <f>G7*4</f>
        <v>4712</v>
      </c>
      <c r="M7" s="10">
        <f>SUM(I7:L7)</f>
        <v>6014</v>
      </c>
      <c r="N7" s="28">
        <f>M7/H7</f>
        <v>3.5087514585764294</v>
      </c>
      <c r="O7" s="58"/>
      <c r="P7" s="10">
        <v>12</v>
      </c>
      <c r="Q7" s="10">
        <v>12</v>
      </c>
      <c r="R7" s="10">
        <v>0</v>
      </c>
    </row>
    <row r="8" spans="1:871" s="6" customFormat="1" ht="15.75" customHeight="1">
      <c r="A8" s="56"/>
      <c r="B8" s="15" t="s">
        <v>154</v>
      </c>
      <c r="C8" s="16">
        <f>SUM(C6:C7)</f>
        <v>212</v>
      </c>
      <c r="D8" s="16">
        <f t="shared" ref="D8:G8" si="0">SUM(D6:D7)</f>
        <v>245</v>
      </c>
      <c r="E8" s="16">
        <f t="shared" si="0"/>
        <v>380</v>
      </c>
      <c r="F8" s="16">
        <f t="shared" si="0"/>
        <v>834</v>
      </c>
      <c r="G8" s="16">
        <f t="shared" si="0"/>
        <v>2745</v>
      </c>
      <c r="H8" s="16">
        <f>SUM(D8:G8)</f>
        <v>4204</v>
      </c>
      <c r="I8" s="17">
        <f>D8*1</f>
        <v>245</v>
      </c>
      <c r="J8" s="17">
        <f>E8*2</f>
        <v>760</v>
      </c>
      <c r="K8" s="17">
        <f>F8*3</f>
        <v>2502</v>
      </c>
      <c r="L8" s="17">
        <f>G8*4</f>
        <v>10980</v>
      </c>
      <c r="M8" s="17">
        <f>SUM(I8:L8)</f>
        <v>14487</v>
      </c>
      <c r="N8" s="43">
        <f>M8/H8</f>
        <v>3.4460038058991436</v>
      </c>
      <c r="O8" s="59"/>
      <c r="P8" s="17">
        <f>SUM(P6:P7)</f>
        <v>23</v>
      </c>
      <c r="Q8" s="17">
        <f>SUM(Q6:Q7)</f>
        <v>35</v>
      </c>
      <c r="R8" s="17">
        <v>0</v>
      </c>
      <c r="T8" s="44"/>
    </row>
    <row r="9" spans="1:871" ht="14.25" customHeight="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T9" s="35"/>
    </row>
    <row r="10" spans="1:871" ht="30" customHeight="1">
      <c r="A10" s="62" t="s">
        <v>9</v>
      </c>
      <c r="B10" s="3" t="s">
        <v>10</v>
      </c>
      <c r="C10" s="11">
        <v>19</v>
      </c>
      <c r="D10" s="12">
        <v>100</v>
      </c>
      <c r="E10" s="12">
        <v>118</v>
      </c>
      <c r="F10" s="12">
        <v>214</v>
      </c>
      <c r="G10" s="12">
        <v>581</v>
      </c>
      <c r="H10" s="22">
        <f>SUM(D10:G10)</f>
        <v>1013</v>
      </c>
      <c r="I10" s="10">
        <f>D10*1</f>
        <v>100</v>
      </c>
      <c r="J10" s="10">
        <f>E10*2</f>
        <v>236</v>
      </c>
      <c r="K10" s="10">
        <f>F10*3</f>
        <v>642</v>
      </c>
      <c r="L10" s="10">
        <f>G10*4</f>
        <v>2324</v>
      </c>
      <c r="M10" s="10">
        <f>SUM(I10:L10)</f>
        <v>3302</v>
      </c>
      <c r="N10" s="28">
        <f>M10/H10</f>
        <v>3.2596248766041462</v>
      </c>
      <c r="O10" s="61">
        <f>SQRT((((1-N13)^2)*D13+((2-N13)^2)*E13+((3-N13)^2)*F13+((4-N13)^2)*G13)/H13)</f>
        <v>0.933921315551831</v>
      </c>
      <c r="P10" s="10">
        <v>1</v>
      </c>
      <c r="Q10" s="10">
        <v>13</v>
      </c>
      <c r="R10" s="10">
        <v>0</v>
      </c>
      <c r="T10" s="39"/>
      <c r="W10" s="42"/>
    </row>
    <row r="11" spans="1:871" ht="24" customHeight="1">
      <c r="A11" s="62"/>
      <c r="B11" s="3" t="s">
        <v>11</v>
      </c>
      <c r="C11" s="11">
        <v>166</v>
      </c>
      <c r="D11" s="12">
        <v>59</v>
      </c>
      <c r="E11" s="12">
        <v>91</v>
      </c>
      <c r="F11" s="12">
        <v>175</v>
      </c>
      <c r="G11" s="12">
        <v>733</v>
      </c>
      <c r="H11" s="22">
        <f>SUM(D11:G11)</f>
        <v>1058</v>
      </c>
      <c r="I11" s="10">
        <f>D11*1</f>
        <v>59</v>
      </c>
      <c r="J11" s="10">
        <f>E11*2</f>
        <v>182</v>
      </c>
      <c r="K11" s="10">
        <f>F11*3</f>
        <v>525</v>
      </c>
      <c r="L11" s="10">
        <f>G11*4</f>
        <v>2932</v>
      </c>
      <c r="M11" s="10">
        <f>SUM(I11:L11)</f>
        <v>3698</v>
      </c>
      <c r="N11" s="28">
        <f>M11/H11</f>
        <v>3.4952741020793949</v>
      </c>
      <c r="O11" s="61"/>
      <c r="P11" s="10">
        <v>6</v>
      </c>
      <c r="Q11" s="10">
        <v>9</v>
      </c>
      <c r="R11" s="10">
        <v>1</v>
      </c>
      <c r="T11" s="39"/>
    </row>
    <row r="12" spans="1:871" ht="30.75" customHeight="1">
      <c r="A12" s="62"/>
      <c r="B12" s="3" t="s">
        <v>12</v>
      </c>
      <c r="C12" s="11">
        <v>38</v>
      </c>
      <c r="D12" s="12">
        <v>100</v>
      </c>
      <c r="E12" s="12">
        <v>119</v>
      </c>
      <c r="F12" s="12">
        <v>272</v>
      </c>
      <c r="G12" s="12">
        <v>935</v>
      </c>
      <c r="H12" s="22">
        <f>SUM(D12:G12)</f>
        <v>1426</v>
      </c>
      <c r="I12" s="10">
        <f>D12*1</f>
        <v>100</v>
      </c>
      <c r="J12" s="10">
        <f>E12*2</f>
        <v>238</v>
      </c>
      <c r="K12" s="10">
        <f>F12*3</f>
        <v>816</v>
      </c>
      <c r="L12" s="10">
        <f>G12*4</f>
        <v>3740</v>
      </c>
      <c r="M12" s="10">
        <f>SUM(I12:L12)</f>
        <v>4894</v>
      </c>
      <c r="N12" s="28">
        <f>M12/H12</f>
        <v>3.4319775596072932</v>
      </c>
      <c r="O12" s="61"/>
      <c r="P12" s="10">
        <v>6</v>
      </c>
      <c r="Q12" s="10">
        <v>16</v>
      </c>
      <c r="R12" s="10">
        <v>0</v>
      </c>
      <c r="T12" s="39"/>
    </row>
    <row r="13" spans="1:871" ht="17.25" customHeight="1">
      <c r="A13" s="62"/>
      <c r="B13" s="15" t="s">
        <v>154</v>
      </c>
      <c r="C13" s="16">
        <f>SUM(C10:C12)</f>
        <v>223</v>
      </c>
      <c r="D13" s="16">
        <f>SUM(D10:D12)</f>
        <v>259</v>
      </c>
      <c r="E13" s="16">
        <f>SUM(E10:E12)</f>
        <v>328</v>
      </c>
      <c r="F13" s="16">
        <f>SUM(F10:F12)</f>
        <v>661</v>
      </c>
      <c r="G13" s="16">
        <f>SUM(G10:G12)</f>
        <v>2249</v>
      </c>
      <c r="H13" s="16">
        <f>SUM(D13:G13)</f>
        <v>3497</v>
      </c>
      <c r="I13" s="17">
        <f>D13*1</f>
        <v>259</v>
      </c>
      <c r="J13" s="17">
        <f>E13*2</f>
        <v>656</v>
      </c>
      <c r="K13" s="17">
        <f>F13*3</f>
        <v>1983</v>
      </c>
      <c r="L13" s="17">
        <f>G13*4</f>
        <v>8996</v>
      </c>
      <c r="M13" s="17">
        <f>SUM(I13:L13)</f>
        <v>11894</v>
      </c>
      <c r="N13" s="29">
        <f>M13/H13</f>
        <v>3.4012010294538175</v>
      </c>
      <c r="O13" s="61"/>
      <c r="P13" s="17">
        <f>SUM(P10:P12)</f>
        <v>13</v>
      </c>
      <c r="Q13" s="17">
        <f>SUM(Q10:Q12)</f>
        <v>38</v>
      </c>
      <c r="R13" s="17">
        <v>1</v>
      </c>
      <c r="T13" s="39"/>
    </row>
    <row r="14" spans="1:871" ht="13.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T14" s="35"/>
    </row>
    <row r="15" spans="1:871" ht="15" customHeight="1">
      <c r="A15" s="62" t="s">
        <v>13</v>
      </c>
      <c r="B15" s="4" t="s">
        <v>14</v>
      </c>
      <c r="C15" s="11">
        <v>825</v>
      </c>
      <c r="D15" s="12">
        <v>956</v>
      </c>
      <c r="E15" s="12">
        <v>905</v>
      </c>
      <c r="F15" s="12">
        <v>2091</v>
      </c>
      <c r="G15" s="12">
        <v>6755</v>
      </c>
      <c r="H15" s="18">
        <f t="shared" ref="H15:H23" si="1">SUM(D15:G15)</f>
        <v>10707</v>
      </c>
      <c r="I15" s="10">
        <f t="shared" ref="I15:I23" si="2">D15*1</f>
        <v>956</v>
      </c>
      <c r="J15" s="10">
        <f t="shared" ref="J15:J23" si="3">E15*2</f>
        <v>1810</v>
      </c>
      <c r="K15" s="10">
        <f t="shared" ref="K15:K23" si="4">F15*3</f>
        <v>6273</v>
      </c>
      <c r="L15" s="10">
        <f t="shared" ref="L15:L23" si="5">G15*4</f>
        <v>27020</v>
      </c>
      <c r="M15" s="10">
        <f t="shared" ref="M15:M23" si="6">SUM(I15:L15)</f>
        <v>36059</v>
      </c>
      <c r="N15" s="28">
        <f t="shared" ref="N15:N23" si="7">M15/H15</f>
        <v>3.3677967684692258</v>
      </c>
      <c r="O15" s="61">
        <f>SQRT((((1-N23)^2)*D23+((2-N23)^2)*E23+((3-N23)^2)*F23+((4-N23)^2)*G23)/H23)</f>
        <v>0.97636261029757809</v>
      </c>
      <c r="P15" s="10">
        <v>39</v>
      </c>
      <c r="Q15" s="10">
        <v>112</v>
      </c>
      <c r="R15" s="10">
        <v>0</v>
      </c>
    </row>
    <row r="16" spans="1:871" ht="15" customHeight="1">
      <c r="A16" s="62"/>
      <c r="B16" s="52" t="s">
        <v>15</v>
      </c>
      <c r="C16" s="11">
        <v>1062</v>
      </c>
      <c r="D16" s="12">
        <v>484</v>
      </c>
      <c r="E16" s="12">
        <v>736</v>
      </c>
      <c r="F16" s="12">
        <v>1558</v>
      </c>
      <c r="G16" s="12">
        <v>5592</v>
      </c>
      <c r="H16" s="18">
        <f t="shared" si="1"/>
        <v>8370</v>
      </c>
      <c r="I16" s="10">
        <f t="shared" si="2"/>
        <v>484</v>
      </c>
      <c r="J16" s="10">
        <f t="shared" si="3"/>
        <v>1472</v>
      </c>
      <c r="K16" s="10">
        <f t="shared" si="4"/>
        <v>4674</v>
      </c>
      <c r="L16" s="10">
        <f t="shared" si="5"/>
        <v>22368</v>
      </c>
      <c r="M16" s="10">
        <f t="shared" si="6"/>
        <v>28998</v>
      </c>
      <c r="N16" s="28">
        <f t="shared" si="7"/>
        <v>3.4645161290322579</v>
      </c>
      <c r="O16" s="61"/>
      <c r="P16" s="10">
        <v>34</v>
      </c>
      <c r="Q16" s="10">
        <v>59</v>
      </c>
      <c r="R16" s="10">
        <v>0</v>
      </c>
    </row>
    <row r="17" spans="1:20" ht="15" customHeight="1">
      <c r="A17" s="62"/>
      <c r="B17" s="4" t="s">
        <v>16</v>
      </c>
      <c r="C17" s="11">
        <v>326</v>
      </c>
      <c r="D17" s="12">
        <v>780</v>
      </c>
      <c r="E17" s="12">
        <v>762</v>
      </c>
      <c r="F17" s="12">
        <v>1617</v>
      </c>
      <c r="G17" s="12">
        <v>4051</v>
      </c>
      <c r="H17" s="18">
        <f t="shared" si="1"/>
        <v>7210</v>
      </c>
      <c r="I17" s="10">
        <f t="shared" si="2"/>
        <v>780</v>
      </c>
      <c r="J17" s="10">
        <f t="shared" si="3"/>
        <v>1524</v>
      </c>
      <c r="K17" s="10">
        <f t="shared" si="4"/>
        <v>4851</v>
      </c>
      <c r="L17" s="10">
        <f t="shared" si="5"/>
        <v>16204</v>
      </c>
      <c r="M17" s="10">
        <f t="shared" si="6"/>
        <v>23359</v>
      </c>
      <c r="N17" s="28">
        <f t="shared" si="7"/>
        <v>3.2398058252427187</v>
      </c>
      <c r="O17" s="61"/>
      <c r="P17" s="10">
        <v>14</v>
      </c>
      <c r="Q17" s="10">
        <v>63</v>
      </c>
      <c r="R17" s="10">
        <v>0</v>
      </c>
    </row>
    <row r="18" spans="1:20" ht="15" customHeight="1">
      <c r="A18" s="62"/>
      <c r="B18" s="4" t="s">
        <v>17</v>
      </c>
      <c r="C18" s="11">
        <v>898</v>
      </c>
      <c r="D18" s="12">
        <v>718</v>
      </c>
      <c r="E18" s="12">
        <v>1011</v>
      </c>
      <c r="F18" s="12">
        <v>2300</v>
      </c>
      <c r="G18" s="12">
        <v>6845</v>
      </c>
      <c r="H18" s="18">
        <f t="shared" si="1"/>
        <v>10874</v>
      </c>
      <c r="I18" s="10">
        <f t="shared" si="2"/>
        <v>718</v>
      </c>
      <c r="J18" s="10">
        <f t="shared" si="3"/>
        <v>2022</v>
      </c>
      <c r="K18" s="10">
        <f t="shared" si="4"/>
        <v>6900</v>
      </c>
      <c r="L18" s="10">
        <f t="shared" si="5"/>
        <v>27380</v>
      </c>
      <c r="M18" s="10">
        <f t="shared" si="6"/>
        <v>37020</v>
      </c>
      <c r="N18" s="28">
        <f t="shared" si="7"/>
        <v>3.4044509839985286</v>
      </c>
      <c r="O18" s="61"/>
      <c r="P18" s="10">
        <v>48</v>
      </c>
      <c r="Q18" s="10">
        <v>116</v>
      </c>
      <c r="R18" s="10">
        <v>2</v>
      </c>
    </row>
    <row r="19" spans="1:20" ht="15" customHeight="1">
      <c r="A19" s="62"/>
      <c r="B19" s="4" t="s">
        <v>18</v>
      </c>
      <c r="C19" s="11">
        <v>810</v>
      </c>
      <c r="D19" s="12">
        <v>622</v>
      </c>
      <c r="E19" s="12">
        <v>653</v>
      </c>
      <c r="F19" s="12">
        <v>1555</v>
      </c>
      <c r="G19" s="12">
        <v>6092</v>
      </c>
      <c r="H19" s="18">
        <f t="shared" si="1"/>
        <v>8922</v>
      </c>
      <c r="I19" s="13">
        <f t="shared" si="2"/>
        <v>622</v>
      </c>
      <c r="J19" s="10">
        <f t="shared" si="3"/>
        <v>1306</v>
      </c>
      <c r="K19" s="10">
        <f t="shared" si="4"/>
        <v>4665</v>
      </c>
      <c r="L19" s="10">
        <f t="shared" si="5"/>
        <v>24368</v>
      </c>
      <c r="M19" s="10">
        <f t="shared" si="6"/>
        <v>30961</v>
      </c>
      <c r="N19" s="28">
        <f t="shared" si="7"/>
        <v>3.4701860569379064</v>
      </c>
      <c r="O19" s="61"/>
      <c r="P19" s="10">
        <v>33</v>
      </c>
      <c r="Q19" s="10">
        <v>80</v>
      </c>
      <c r="R19" s="10">
        <v>0</v>
      </c>
    </row>
    <row r="20" spans="1:20" ht="15" customHeight="1">
      <c r="A20" s="62"/>
      <c r="B20" s="4" t="s">
        <v>19</v>
      </c>
      <c r="C20" s="11">
        <v>338</v>
      </c>
      <c r="D20" s="12">
        <v>489</v>
      </c>
      <c r="E20" s="12">
        <v>521</v>
      </c>
      <c r="F20" s="12">
        <v>1102</v>
      </c>
      <c r="G20" s="12">
        <v>3814</v>
      </c>
      <c r="H20" s="18">
        <f t="shared" si="1"/>
        <v>5926</v>
      </c>
      <c r="I20" s="10">
        <f t="shared" si="2"/>
        <v>489</v>
      </c>
      <c r="J20" s="10">
        <f t="shared" si="3"/>
        <v>1042</v>
      </c>
      <c r="K20" s="10">
        <f t="shared" si="4"/>
        <v>3306</v>
      </c>
      <c r="L20" s="10">
        <f t="shared" si="5"/>
        <v>15256</v>
      </c>
      <c r="M20" s="10">
        <f t="shared" si="6"/>
        <v>20093</v>
      </c>
      <c r="N20" s="28">
        <f t="shared" si="7"/>
        <v>3.3906513668579144</v>
      </c>
      <c r="O20" s="61"/>
      <c r="P20" s="10">
        <v>16</v>
      </c>
      <c r="Q20" s="10">
        <v>32</v>
      </c>
      <c r="R20" s="10">
        <v>26</v>
      </c>
    </row>
    <row r="21" spans="1:20" ht="15" customHeight="1">
      <c r="A21" s="62"/>
      <c r="B21" s="4" t="s">
        <v>20</v>
      </c>
      <c r="C21" s="11">
        <v>316</v>
      </c>
      <c r="D21" s="12">
        <v>537</v>
      </c>
      <c r="E21" s="12">
        <v>471</v>
      </c>
      <c r="F21" s="12">
        <v>940</v>
      </c>
      <c r="G21" s="12">
        <v>3004</v>
      </c>
      <c r="H21" s="18">
        <f t="shared" si="1"/>
        <v>4952</v>
      </c>
      <c r="I21" s="10">
        <f t="shared" si="2"/>
        <v>537</v>
      </c>
      <c r="J21" s="10">
        <f t="shared" si="3"/>
        <v>942</v>
      </c>
      <c r="K21" s="10">
        <f t="shared" si="4"/>
        <v>2820</v>
      </c>
      <c r="L21" s="10">
        <f t="shared" si="5"/>
        <v>12016</v>
      </c>
      <c r="M21" s="10">
        <f t="shared" si="6"/>
        <v>16315</v>
      </c>
      <c r="N21" s="28">
        <f t="shared" si="7"/>
        <v>3.2946284329563813</v>
      </c>
      <c r="O21" s="61"/>
      <c r="P21" s="10">
        <v>13</v>
      </c>
      <c r="Q21" s="10">
        <v>35</v>
      </c>
      <c r="R21" s="10">
        <v>0</v>
      </c>
    </row>
    <row r="22" spans="1:20" ht="15" customHeight="1">
      <c r="A22" s="62"/>
      <c r="B22" s="4" t="s">
        <v>21</v>
      </c>
      <c r="C22" s="11">
        <v>471</v>
      </c>
      <c r="D22" s="12">
        <v>563</v>
      </c>
      <c r="E22" s="12">
        <v>665</v>
      </c>
      <c r="F22" s="12">
        <v>1559</v>
      </c>
      <c r="G22" s="12">
        <v>489</v>
      </c>
      <c r="H22" s="18">
        <f t="shared" si="1"/>
        <v>3276</v>
      </c>
      <c r="I22" s="10">
        <f t="shared" si="2"/>
        <v>563</v>
      </c>
      <c r="J22" s="10">
        <f t="shared" si="3"/>
        <v>1330</v>
      </c>
      <c r="K22" s="10">
        <f t="shared" si="4"/>
        <v>4677</v>
      </c>
      <c r="L22" s="10">
        <f t="shared" si="5"/>
        <v>1956</v>
      </c>
      <c r="M22" s="10">
        <f t="shared" si="6"/>
        <v>8526</v>
      </c>
      <c r="N22" s="28">
        <f t="shared" si="7"/>
        <v>2.6025641025641026</v>
      </c>
      <c r="O22" s="61"/>
      <c r="P22" s="10">
        <v>24</v>
      </c>
      <c r="Q22" s="10">
        <v>63</v>
      </c>
      <c r="R22" s="10">
        <v>1</v>
      </c>
    </row>
    <row r="23" spans="1:20">
      <c r="A23" s="62"/>
      <c r="B23" s="15" t="s">
        <v>154</v>
      </c>
      <c r="C23" s="16">
        <f>SUM(C15:C22)</f>
        <v>5046</v>
      </c>
      <c r="D23" s="16">
        <f>SUM(D17:D22)</f>
        <v>3709</v>
      </c>
      <c r="E23" s="16">
        <f>SUM(E17:E22)</f>
        <v>4083</v>
      </c>
      <c r="F23" s="16">
        <f>SUM(F17:F22)</f>
        <v>9073</v>
      </c>
      <c r="G23" s="16">
        <f>SUM(G17:G22)</f>
        <v>24295</v>
      </c>
      <c r="H23" s="16">
        <f t="shared" si="1"/>
        <v>41160</v>
      </c>
      <c r="I23" s="17">
        <f t="shared" si="2"/>
        <v>3709</v>
      </c>
      <c r="J23" s="17">
        <f t="shared" si="3"/>
        <v>8166</v>
      </c>
      <c r="K23" s="17">
        <f t="shared" si="4"/>
        <v>27219</v>
      </c>
      <c r="L23" s="17">
        <f t="shared" si="5"/>
        <v>97180</v>
      </c>
      <c r="M23" s="17">
        <f t="shared" si="6"/>
        <v>136274</v>
      </c>
      <c r="N23" s="29">
        <f t="shared" si="7"/>
        <v>3.3108357628765792</v>
      </c>
      <c r="O23" s="61"/>
      <c r="P23" s="17">
        <f>SUM(P15:P22)</f>
        <v>221</v>
      </c>
      <c r="Q23" s="17">
        <f>SUM(Q15:Q22)</f>
        <v>560</v>
      </c>
      <c r="R23" s="17">
        <f>SUM(R15:R22)</f>
        <v>29</v>
      </c>
    </row>
    <row r="24" spans="1:20" ht="13.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T24" s="35"/>
    </row>
    <row r="25" spans="1:20" ht="36" customHeight="1">
      <c r="A25" s="56" t="s">
        <v>152</v>
      </c>
      <c r="B25" s="3" t="s">
        <v>112</v>
      </c>
      <c r="C25" s="10">
        <v>304</v>
      </c>
      <c r="D25" s="13">
        <v>230</v>
      </c>
      <c r="E25" s="13">
        <v>335</v>
      </c>
      <c r="F25" s="13">
        <v>885</v>
      </c>
      <c r="G25" s="13">
        <v>3586</v>
      </c>
      <c r="H25" s="18">
        <f>SUM(D25:G25)</f>
        <v>5036</v>
      </c>
      <c r="I25" s="10">
        <f>D25*1</f>
        <v>230</v>
      </c>
      <c r="J25" s="10">
        <f>E25*2</f>
        <v>670</v>
      </c>
      <c r="K25" s="10">
        <f>F25*3</f>
        <v>2655</v>
      </c>
      <c r="L25" s="10">
        <f>G25*4</f>
        <v>14344</v>
      </c>
      <c r="M25" s="10">
        <f>SUM(I25:L25)</f>
        <v>17899</v>
      </c>
      <c r="N25" s="28">
        <f>M25/H25</f>
        <v>3.5542096902303415</v>
      </c>
      <c r="O25" s="61">
        <f>SQRT((((1-N26)^2)*D26+((2-N26)^2)*E26+((3-N26)^2)*F26+((4-N26)^2)*G26)/H26)</f>
        <v>0.80878329109063696</v>
      </c>
      <c r="P25" s="10">
        <v>35</v>
      </c>
      <c r="Q25" s="10">
        <v>26</v>
      </c>
      <c r="R25" s="10">
        <v>0</v>
      </c>
    </row>
    <row r="26" spans="1:20">
      <c r="A26" s="56"/>
      <c r="B26" s="15" t="s">
        <v>154</v>
      </c>
      <c r="C26" s="17">
        <f>SUM(C25)</f>
        <v>304</v>
      </c>
      <c r="D26" s="17">
        <f>SUM(D25)</f>
        <v>230</v>
      </c>
      <c r="E26" s="17">
        <f>SUM(E25)</f>
        <v>335</v>
      </c>
      <c r="F26" s="17">
        <f>SUM(F25)</f>
        <v>885</v>
      </c>
      <c r="G26" s="17">
        <f>SUM(G25)</f>
        <v>3586</v>
      </c>
      <c r="H26" s="17">
        <f>SUM(D26:G26)</f>
        <v>5036</v>
      </c>
      <c r="I26" s="17">
        <f>D26*1</f>
        <v>230</v>
      </c>
      <c r="J26" s="17">
        <f>E26*2</f>
        <v>670</v>
      </c>
      <c r="K26" s="17">
        <f>F26*3</f>
        <v>2655</v>
      </c>
      <c r="L26" s="17">
        <f>G26*4</f>
        <v>14344</v>
      </c>
      <c r="M26" s="17">
        <f>SUM(I26:L26)</f>
        <v>17899</v>
      </c>
      <c r="N26" s="29">
        <f>M26/H26</f>
        <v>3.5542096902303415</v>
      </c>
      <c r="O26" s="61"/>
      <c r="P26" s="17">
        <f>SUM(P25)</f>
        <v>35</v>
      </c>
      <c r="Q26" s="17">
        <f>SUM(Q25)</f>
        <v>26</v>
      </c>
      <c r="R26" s="17">
        <f>SUM(R25)</f>
        <v>0</v>
      </c>
    </row>
    <row r="27" spans="1:20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T27" s="35"/>
    </row>
    <row r="28" spans="1:20" ht="19.5" customHeight="1">
      <c r="A28" s="56" t="s">
        <v>22</v>
      </c>
      <c r="B28" s="4" t="s">
        <v>23</v>
      </c>
      <c r="C28" s="10">
        <v>415</v>
      </c>
      <c r="D28" s="13">
        <v>459</v>
      </c>
      <c r="E28" s="13">
        <v>631</v>
      </c>
      <c r="F28" s="13">
        <v>1667</v>
      </c>
      <c r="G28" s="13">
        <v>4928</v>
      </c>
      <c r="H28" s="18">
        <f>SUM(D28:G28)</f>
        <v>7685</v>
      </c>
      <c r="I28" s="10">
        <f>D28*1</f>
        <v>459</v>
      </c>
      <c r="J28" s="10">
        <f>E28*2</f>
        <v>1262</v>
      </c>
      <c r="K28" s="10">
        <f>F28*3</f>
        <v>5001</v>
      </c>
      <c r="L28" s="10">
        <f>G28*4</f>
        <v>19712</v>
      </c>
      <c r="M28" s="10">
        <f>SUM(I28:L28)</f>
        <v>26434</v>
      </c>
      <c r="N28" s="28">
        <f>M28/H28</f>
        <v>3.4396877033181523</v>
      </c>
      <c r="O28" s="61">
        <f>SQRT((((1-N31)^2)*D31+((2-N31)^2)*E31+((3-N31)^2)*F31+((4-N31)^2)*G31)/H31)</f>
        <v>0.92791841053501511</v>
      </c>
      <c r="P28" s="10">
        <v>43</v>
      </c>
      <c r="Q28" s="10">
        <v>49</v>
      </c>
      <c r="R28" s="10">
        <v>1</v>
      </c>
    </row>
    <row r="29" spans="1:20" ht="19.5" customHeight="1">
      <c r="A29" s="56"/>
      <c r="B29" s="4" t="s">
        <v>24</v>
      </c>
      <c r="C29" s="10">
        <v>507</v>
      </c>
      <c r="D29" s="13">
        <v>957</v>
      </c>
      <c r="E29" s="13">
        <v>794</v>
      </c>
      <c r="F29" s="13">
        <v>1760</v>
      </c>
      <c r="G29" s="13">
        <v>5246</v>
      </c>
      <c r="H29" s="18">
        <f>SUM(D29:G29)</f>
        <v>8757</v>
      </c>
      <c r="I29" s="10">
        <f>D29*1</f>
        <v>957</v>
      </c>
      <c r="J29" s="10">
        <f>E29*2</f>
        <v>1588</v>
      </c>
      <c r="K29" s="10">
        <f>F29*3</f>
        <v>5280</v>
      </c>
      <c r="L29" s="10">
        <f>G29*4</f>
        <v>20984</v>
      </c>
      <c r="M29" s="10">
        <f>SUM(I29:L29)</f>
        <v>28809</v>
      </c>
      <c r="N29" s="28">
        <f>M29/H29</f>
        <v>3.2898252826310381</v>
      </c>
      <c r="O29" s="61"/>
      <c r="P29" s="10">
        <v>35</v>
      </c>
      <c r="Q29" s="10">
        <v>99</v>
      </c>
      <c r="R29" s="10">
        <v>1</v>
      </c>
    </row>
    <row r="30" spans="1:20" ht="21" customHeight="1">
      <c r="A30" s="56"/>
      <c r="B30" s="4" t="s">
        <v>25</v>
      </c>
      <c r="C30" s="10">
        <v>244</v>
      </c>
      <c r="D30" s="13">
        <v>120</v>
      </c>
      <c r="E30" s="13">
        <v>235</v>
      </c>
      <c r="F30" s="13">
        <v>573</v>
      </c>
      <c r="G30" s="13">
        <v>2884</v>
      </c>
      <c r="H30" s="18">
        <f>SUM(D30:G30)</f>
        <v>3812</v>
      </c>
      <c r="I30" s="10">
        <f>D30*1</f>
        <v>120</v>
      </c>
      <c r="J30" s="10">
        <f>E30*2</f>
        <v>470</v>
      </c>
      <c r="K30" s="10">
        <f>F30*3</f>
        <v>1719</v>
      </c>
      <c r="L30" s="10">
        <f>G30*4</f>
        <v>11536</v>
      </c>
      <c r="M30" s="10">
        <f>SUM(I30:L30)</f>
        <v>13845</v>
      </c>
      <c r="N30" s="28">
        <f>M30/H30</f>
        <v>3.6319517313746066</v>
      </c>
      <c r="O30" s="61"/>
      <c r="P30" s="10">
        <v>16</v>
      </c>
      <c r="Q30" s="10">
        <v>22</v>
      </c>
      <c r="R30" s="10">
        <v>0</v>
      </c>
    </row>
    <row r="31" spans="1:20" ht="18" customHeight="1">
      <c r="A31" s="56"/>
      <c r="B31" s="15" t="s">
        <v>154</v>
      </c>
      <c r="C31" s="16">
        <f>SUM(C28:C30)</f>
        <v>1166</v>
      </c>
      <c r="D31" s="16">
        <f>SUM(D28:D30)</f>
        <v>1536</v>
      </c>
      <c r="E31" s="16">
        <f>SUM(E28:E30)</f>
        <v>1660</v>
      </c>
      <c r="F31" s="16">
        <f>SUM(F28:F30)</f>
        <v>4000</v>
      </c>
      <c r="G31" s="16">
        <f>SUM(G28:G30)</f>
        <v>13058</v>
      </c>
      <c r="H31" s="16">
        <f>SUM(D31:G31)</f>
        <v>20254</v>
      </c>
      <c r="I31" s="17">
        <f>D31*1</f>
        <v>1536</v>
      </c>
      <c r="J31" s="17">
        <f>E31*2</f>
        <v>3320</v>
      </c>
      <c r="K31" s="17">
        <f>F31*3</f>
        <v>12000</v>
      </c>
      <c r="L31" s="17">
        <f>G31*4</f>
        <v>52232</v>
      </c>
      <c r="M31" s="17">
        <f>SUM(I31:L31)</f>
        <v>69088</v>
      </c>
      <c r="N31" s="29">
        <f>M31/H31</f>
        <v>3.4110792929791645</v>
      </c>
      <c r="O31" s="61"/>
      <c r="P31" s="17">
        <f>SUM(P28:P30)</f>
        <v>94</v>
      </c>
      <c r="Q31" s="17">
        <f>SUM(Q28:Q30)</f>
        <v>170</v>
      </c>
      <c r="R31" s="17">
        <f>SUM(R28:R30)</f>
        <v>2</v>
      </c>
    </row>
    <row r="32" spans="1:20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T32" s="35"/>
    </row>
    <row r="33" spans="1:20" ht="15" customHeight="1">
      <c r="A33" s="62" t="s">
        <v>141</v>
      </c>
      <c r="B33" s="3" t="s">
        <v>142</v>
      </c>
      <c r="C33" s="10">
        <v>730</v>
      </c>
      <c r="D33" s="13">
        <v>790</v>
      </c>
      <c r="E33" s="13">
        <v>727</v>
      </c>
      <c r="F33" s="13">
        <v>1380</v>
      </c>
      <c r="G33" s="13">
        <v>5673</v>
      </c>
      <c r="H33" s="18">
        <f>SUM(D33:G33)</f>
        <v>8570</v>
      </c>
      <c r="I33" s="10">
        <f>D33*1</f>
        <v>790</v>
      </c>
      <c r="J33" s="10">
        <f>E33*2</f>
        <v>1454</v>
      </c>
      <c r="K33" s="10">
        <f>F33*3</f>
        <v>4140</v>
      </c>
      <c r="L33" s="10">
        <f>G33*4</f>
        <v>22692</v>
      </c>
      <c r="M33" s="10">
        <f>SUM(I33:L33)</f>
        <v>29076</v>
      </c>
      <c r="N33" s="28">
        <f>M33/H33</f>
        <v>3.3927654609101516</v>
      </c>
      <c r="O33" s="61">
        <f>SQRT((((1-N37)^2)*D37+((2-N37)^2)*E37+((3-N37)^2)*F37+((4-N37)^2)*G37)/H37)</f>
        <v>0.92288504226000312</v>
      </c>
      <c r="P33" s="10">
        <v>27</v>
      </c>
      <c r="Q33" s="10">
        <v>56</v>
      </c>
      <c r="R33" s="10">
        <v>0</v>
      </c>
    </row>
    <row r="34" spans="1:20" ht="15" customHeight="1">
      <c r="A34" s="62"/>
      <c r="B34" s="3" t="s">
        <v>143</v>
      </c>
      <c r="C34" s="10">
        <v>714</v>
      </c>
      <c r="D34" s="13">
        <v>769</v>
      </c>
      <c r="E34" s="13">
        <v>749</v>
      </c>
      <c r="F34" s="13">
        <v>1720</v>
      </c>
      <c r="G34" s="13">
        <v>6668</v>
      </c>
      <c r="H34" s="18">
        <f>SUM(D34:G34)</f>
        <v>9906</v>
      </c>
      <c r="I34" s="10">
        <f t="shared" ref="I34:I37" si="8">D34*1</f>
        <v>769</v>
      </c>
      <c r="J34" s="10">
        <f t="shared" ref="J34:J37" si="9">E34*2</f>
        <v>1498</v>
      </c>
      <c r="K34" s="10">
        <f t="shared" ref="K34:K37" si="10">F34*3</f>
        <v>5160</v>
      </c>
      <c r="L34" s="10">
        <f t="shared" ref="L34" si="11">G34*4</f>
        <v>26672</v>
      </c>
      <c r="M34" s="10">
        <f>SUM(I34:L34)</f>
        <v>34099</v>
      </c>
      <c r="N34" s="28">
        <f t="shared" ref="N34:N37" si="12">M34/H34</f>
        <v>3.4422572178477688</v>
      </c>
      <c r="O34" s="61"/>
      <c r="P34" s="10">
        <v>53</v>
      </c>
      <c r="Q34" s="10">
        <v>53</v>
      </c>
      <c r="R34" s="10">
        <v>0</v>
      </c>
    </row>
    <row r="35" spans="1:20" ht="15" customHeight="1">
      <c r="A35" s="62"/>
      <c r="B35" s="3" t="s">
        <v>144</v>
      </c>
      <c r="C35" s="10">
        <v>345</v>
      </c>
      <c r="D35" s="13">
        <v>59</v>
      </c>
      <c r="E35" s="13">
        <v>107</v>
      </c>
      <c r="F35" s="13">
        <v>242</v>
      </c>
      <c r="G35" s="13">
        <v>1335</v>
      </c>
      <c r="H35" s="18">
        <f>SUM(D35:G35)</f>
        <v>1743</v>
      </c>
      <c r="I35" s="10">
        <f t="shared" si="8"/>
        <v>59</v>
      </c>
      <c r="J35" s="10">
        <f t="shared" si="9"/>
        <v>214</v>
      </c>
      <c r="K35" s="10">
        <f t="shared" si="10"/>
        <v>726</v>
      </c>
      <c r="L35" s="10">
        <f>G35*4</f>
        <v>5340</v>
      </c>
      <c r="M35" s="10">
        <f>SUM(I35:L35)</f>
        <v>6339</v>
      </c>
      <c r="N35" s="28">
        <f t="shared" si="12"/>
        <v>3.6368330464716006</v>
      </c>
      <c r="O35" s="61"/>
      <c r="P35" s="10">
        <v>5</v>
      </c>
      <c r="Q35" s="10">
        <v>5</v>
      </c>
      <c r="R35" s="10">
        <v>1</v>
      </c>
    </row>
    <row r="36" spans="1:20" ht="15" customHeight="1">
      <c r="A36" s="62"/>
      <c r="B36" s="3" t="s">
        <v>145</v>
      </c>
      <c r="C36" s="10">
        <v>318</v>
      </c>
      <c r="D36" s="13">
        <v>132</v>
      </c>
      <c r="E36" s="13">
        <v>125</v>
      </c>
      <c r="F36" s="13">
        <v>425</v>
      </c>
      <c r="G36" s="13">
        <v>2168</v>
      </c>
      <c r="H36" s="18">
        <f>SUM(D36:G36)</f>
        <v>2850</v>
      </c>
      <c r="I36" s="10">
        <f t="shared" si="8"/>
        <v>132</v>
      </c>
      <c r="J36" s="10">
        <f t="shared" si="9"/>
        <v>250</v>
      </c>
      <c r="K36" s="10">
        <f t="shared" si="10"/>
        <v>1275</v>
      </c>
      <c r="L36" s="10">
        <f>G36*4</f>
        <v>8672</v>
      </c>
      <c r="M36" s="10">
        <f>SUM(I36:L36)</f>
        <v>10329</v>
      </c>
      <c r="N36" s="28">
        <f t="shared" si="12"/>
        <v>3.6242105263157893</v>
      </c>
      <c r="O36" s="61"/>
      <c r="P36" s="10">
        <v>29</v>
      </c>
      <c r="Q36" s="10">
        <v>19</v>
      </c>
      <c r="R36" s="10">
        <v>0</v>
      </c>
    </row>
    <row r="37" spans="1:20">
      <c r="A37" s="62"/>
      <c r="B37" s="15" t="s">
        <v>154</v>
      </c>
      <c r="C37" s="20">
        <f>SUM(C33:C36)</f>
        <v>2107</v>
      </c>
      <c r="D37" s="20">
        <f>SUM(D33:D36)</f>
        <v>1750</v>
      </c>
      <c r="E37" s="20">
        <f>SUM(E33:E36)</f>
        <v>1708</v>
      </c>
      <c r="F37" s="20">
        <f>SUM(F33:F36)</f>
        <v>3767</v>
      </c>
      <c r="G37" s="20">
        <f>SUM(G33:G36)</f>
        <v>15844</v>
      </c>
      <c r="H37" s="17">
        <f>SUM(D37:G37)</f>
        <v>23069</v>
      </c>
      <c r="I37" s="20">
        <f t="shared" si="8"/>
        <v>1750</v>
      </c>
      <c r="J37" s="20">
        <f t="shared" si="9"/>
        <v>3416</v>
      </c>
      <c r="K37" s="20">
        <f t="shared" si="10"/>
        <v>11301</v>
      </c>
      <c r="L37" s="20">
        <f>G37*4</f>
        <v>63376</v>
      </c>
      <c r="M37" s="20">
        <f>SUM(I37:L37)</f>
        <v>79843</v>
      </c>
      <c r="N37" s="29">
        <f t="shared" si="12"/>
        <v>3.461051627725519</v>
      </c>
      <c r="O37" s="61"/>
      <c r="P37" s="17">
        <f>SUM(P33:P36)</f>
        <v>114</v>
      </c>
      <c r="Q37" s="17">
        <f>SUM(Q33:Q36)</f>
        <v>133</v>
      </c>
      <c r="R37" s="17">
        <f>SUM(R33:R36)</f>
        <v>1</v>
      </c>
    </row>
    <row r="38" spans="1:20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</row>
    <row r="39" spans="1:20" ht="31.5" customHeight="1">
      <c r="A39" s="56" t="s">
        <v>26</v>
      </c>
      <c r="B39" s="4" t="s">
        <v>27</v>
      </c>
      <c r="C39" s="10">
        <v>1045</v>
      </c>
      <c r="D39" s="13">
        <v>572</v>
      </c>
      <c r="E39" s="13">
        <v>700</v>
      </c>
      <c r="F39" s="13">
        <v>1642</v>
      </c>
      <c r="G39" s="13">
        <v>6553</v>
      </c>
      <c r="H39" s="18">
        <f>SUM(D39:G39)</f>
        <v>9467</v>
      </c>
      <c r="I39" s="10">
        <f>D39*1</f>
        <v>572</v>
      </c>
      <c r="J39" s="10">
        <f>E39*2</f>
        <v>1400</v>
      </c>
      <c r="K39" s="10">
        <f>F39*3</f>
        <v>4926</v>
      </c>
      <c r="L39" s="10">
        <f>G39*4</f>
        <v>26212</v>
      </c>
      <c r="M39" s="10">
        <f>SUM(I39:L39)</f>
        <v>33110</v>
      </c>
      <c r="N39" s="28">
        <f>M39/H39</f>
        <v>3.4974120629555299</v>
      </c>
      <c r="O39" s="61">
        <f>SQRT((((1-N40)^2)*D40+((2-N40)^2)*E40+((3-N40)^2)*F40+((4-N40)^2)*G40)/H40)</f>
        <v>0.87200795053798608</v>
      </c>
      <c r="P39" s="10">
        <v>30</v>
      </c>
      <c r="Q39" s="10">
        <v>31</v>
      </c>
      <c r="R39" s="10">
        <v>0</v>
      </c>
    </row>
    <row r="40" spans="1:20" ht="18" customHeight="1">
      <c r="A40" s="56"/>
      <c r="B40" s="15" t="s">
        <v>154</v>
      </c>
      <c r="C40" s="16">
        <f>SUM(C39)</f>
        <v>1045</v>
      </c>
      <c r="D40" s="16">
        <f>SUM(D39)</f>
        <v>572</v>
      </c>
      <c r="E40" s="16">
        <f>SUM(E39)</f>
        <v>700</v>
      </c>
      <c r="F40" s="16">
        <f>SUM(F39)</f>
        <v>1642</v>
      </c>
      <c r="G40" s="16">
        <f>SUM(G39)</f>
        <v>6553</v>
      </c>
      <c r="H40" s="16">
        <f>SUM(D40:G40)</f>
        <v>9467</v>
      </c>
      <c r="I40" s="17">
        <f>D40*1</f>
        <v>572</v>
      </c>
      <c r="J40" s="17">
        <f>E40*2</f>
        <v>1400</v>
      </c>
      <c r="K40" s="17">
        <f>F40*3</f>
        <v>4926</v>
      </c>
      <c r="L40" s="17">
        <f>G40*4</f>
        <v>26212</v>
      </c>
      <c r="M40" s="17">
        <f>SUM(I40:L40)</f>
        <v>33110</v>
      </c>
      <c r="N40" s="29">
        <f>M40/H40</f>
        <v>3.4974120629555299</v>
      </c>
      <c r="O40" s="61"/>
      <c r="P40" s="17">
        <f>SUM(P39)</f>
        <v>30</v>
      </c>
      <c r="Q40" s="17">
        <f>SUM(Q39)</f>
        <v>31</v>
      </c>
      <c r="R40" s="17">
        <f>SUM(R39)</f>
        <v>0</v>
      </c>
    </row>
    <row r="41" spans="1:20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T41" s="35"/>
    </row>
    <row r="42" spans="1:20" ht="24" customHeight="1">
      <c r="A42" s="62" t="s">
        <v>28</v>
      </c>
      <c r="B42" s="3" t="s">
        <v>29</v>
      </c>
      <c r="C42" s="10">
        <v>331</v>
      </c>
      <c r="D42" s="13">
        <v>279</v>
      </c>
      <c r="E42" s="13">
        <v>377</v>
      </c>
      <c r="F42" s="13">
        <v>1083</v>
      </c>
      <c r="G42" s="13">
        <v>4722</v>
      </c>
      <c r="H42" s="18">
        <f>SUM(D42:G42)</f>
        <v>6461</v>
      </c>
      <c r="I42" s="10">
        <f>D42*1</f>
        <v>279</v>
      </c>
      <c r="J42" s="10">
        <f>E42*2</f>
        <v>754</v>
      </c>
      <c r="K42" s="10">
        <f>F42*3</f>
        <v>3249</v>
      </c>
      <c r="L42" s="10">
        <f>G42*4</f>
        <v>18888</v>
      </c>
      <c r="M42" s="10">
        <f>SUM(I42:L42)</f>
        <v>23170</v>
      </c>
      <c r="N42" s="28">
        <f>M42/H42</f>
        <v>3.5861321776814736</v>
      </c>
      <c r="O42" s="61">
        <f>SQRT((((1-N44)^2)*D44+((2-N44)^2)*E44+((3-N44)^2)*F44+((4-N44)^2)*G44)/H44)</f>
        <v>0.79586485087469971</v>
      </c>
      <c r="P42" s="10">
        <v>28</v>
      </c>
      <c r="Q42" s="10">
        <v>33</v>
      </c>
      <c r="R42" s="10">
        <v>1</v>
      </c>
    </row>
    <row r="43" spans="1:20" ht="24" customHeight="1">
      <c r="A43" s="62"/>
      <c r="B43" s="3" t="s">
        <v>30</v>
      </c>
      <c r="C43" s="10">
        <v>823</v>
      </c>
      <c r="D43" s="13">
        <v>414</v>
      </c>
      <c r="E43" s="13">
        <v>567</v>
      </c>
      <c r="F43" s="13">
        <v>1374</v>
      </c>
      <c r="G43" s="13">
        <v>6662</v>
      </c>
      <c r="H43" s="18">
        <f>SUM(D43:G43)</f>
        <v>9017</v>
      </c>
      <c r="I43" s="10">
        <f>D43*1</f>
        <v>414</v>
      </c>
      <c r="J43" s="10">
        <f>E43*2</f>
        <v>1134</v>
      </c>
      <c r="K43" s="10">
        <f>F43*3</f>
        <v>4122</v>
      </c>
      <c r="L43" s="10">
        <f>G43*4</f>
        <v>26648</v>
      </c>
      <c r="M43" s="10">
        <f>SUM(I43:L43)</f>
        <v>32318</v>
      </c>
      <c r="N43" s="28">
        <f>M43/H43</f>
        <v>3.5841188865476323</v>
      </c>
      <c r="O43" s="61"/>
      <c r="P43" s="10">
        <v>54</v>
      </c>
      <c r="Q43" s="10">
        <v>47</v>
      </c>
      <c r="R43" s="10">
        <v>0</v>
      </c>
    </row>
    <row r="44" spans="1:20" ht="18" customHeight="1">
      <c r="A44" s="62"/>
      <c r="B44" s="15" t="s">
        <v>154</v>
      </c>
      <c r="C44" s="16">
        <f>SUM(C42:C43)</f>
        <v>1154</v>
      </c>
      <c r="D44" s="16">
        <f>SUM(D42:D43)</f>
        <v>693</v>
      </c>
      <c r="E44" s="16">
        <f>SUM(E42:E43)</f>
        <v>944</v>
      </c>
      <c r="F44" s="16">
        <f>SUM(F42:F43)</f>
        <v>2457</v>
      </c>
      <c r="G44" s="16">
        <f>SUM(G42:G43)</f>
        <v>11384</v>
      </c>
      <c r="H44" s="16">
        <f>SUM(D44:G44)</f>
        <v>15478</v>
      </c>
      <c r="I44" s="17">
        <f>D44*1</f>
        <v>693</v>
      </c>
      <c r="J44" s="17">
        <f>E44*2</f>
        <v>1888</v>
      </c>
      <c r="K44" s="17">
        <f>F44*3</f>
        <v>7371</v>
      </c>
      <c r="L44" s="17">
        <f>G44*4</f>
        <v>45536</v>
      </c>
      <c r="M44" s="17">
        <f>SUM(I44:L44)</f>
        <v>55488</v>
      </c>
      <c r="N44" s="29">
        <f>M44/H44</f>
        <v>3.5849592970668045</v>
      </c>
      <c r="O44" s="61"/>
      <c r="P44" s="17">
        <f>SUM(P42:P43)</f>
        <v>82</v>
      </c>
      <c r="Q44" s="17">
        <f>SUM(Q42:Q43)</f>
        <v>80</v>
      </c>
      <c r="R44" s="17">
        <f>SUM(R42:R43)</f>
        <v>1</v>
      </c>
    </row>
    <row r="45" spans="1:20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T45" s="35"/>
    </row>
    <row r="46" spans="1:20" ht="15" customHeight="1">
      <c r="A46" s="62" t="s">
        <v>31</v>
      </c>
      <c r="B46" s="3" t="s">
        <v>32</v>
      </c>
      <c r="C46" s="10">
        <v>552</v>
      </c>
      <c r="D46" s="13">
        <v>198</v>
      </c>
      <c r="E46" s="13">
        <v>303</v>
      </c>
      <c r="F46" s="13">
        <v>921</v>
      </c>
      <c r="G46" s="13">
        <v>4002</v>
      </c>
      <c r="H46" s="18">
        <f>SUM(D46:G46)</f>
        <v>5424</v>
      </c>
      <c r="I46" s="10">
        <f>D46*1</f>
        <v>198</v>
      </c>
      <c r="J46" s="10">
        <f>E46*2</f>
        <v>606</v>
      </c>
      <c r="K46" s="10">
        <f>F46*3</f>
        <v>2763</v>
      </c>
      <c r="L46" s="10">
        <f>G46*4</f>
        <v>16008</v>
      </c>
      <c r="M46" s="10">
        <f>SUM(I46:L46)</f>
        <v>19575</v>
      </c>
      <c r="N46" s="28">
        <f>M46/H46</f>
        <v>3.6089601769911503</v>
      </c>
      <c r="O46" s="61">
        <f>SQRT((((1-N49)^2)*D49+((2-N49)^2)*E49+((3-N49)^2)*F49+((4-N49)^2)*G49)/H49)</f>
        <v>0.81823712621130851</v>
      </c>
      <c r="P46" s="10">
        <v>4</v>
      </c>
      <c r="Q46" s="10">
        <v>50</v>
      </c>
      <c r="R46" s="10">
        <v>1</v>
      </c>
    </row>
    <row r="47" spans="1:20" ht="15" customHeight="1">
      <c r="A47" s="62"/>
      <c r="B47" s="19" t="s">
        <v>33</v>
      </c>
      <c r="C47" s="10">
        <v>445</v>
      </c>
      <c r="D47" s="13">
        <v>140</v>
      </c>
      <c r="E47" s="13">
        <v>269</v>
      </c>
      <c r="F47" s="13">
        <v>783</v>
      </c>
      <c r="G47" s="13">
        <v>3859</v>
      </c>
      <c r="H47" s="18">
        <f>SUM(D47:G47)</f>
        <v>5051</v>
      </c>
      <c r="I47" s="10">
        <f>D47*1</f>
        <v>140</v>
      </c>
      <c r="J47" s="10">
        <f>E47*2</f>
        <v>538</v>
      </c>
      <c r="K47" s="10">
        <f>F47*3</f>
        <v>2349</v>
      </c>
      <c r="L47" s="10">
        <f>G47*4</f>
        <v>15436</v>
      </c>
      <c r="M47" s="10">
        <f>SUM(I47:L47)</f>
        <v>18463</v>
      </c>
      <c r="N47" s="28">
        <f>M47/H47</f>
        <v>3.6553157790536526</v>
      </c>
      <c r="O47" s="61"/>
      <c r="P47" s="10">
        <v>14</v>
      </c>
      <c r="Q47" s="10">
        <v>38</v>
      </c>
      <c r="R47" s="10">
        <v>3</v>
      </c>
    </row>
    <row r="48" spans="1:20" ht="15" customHeight="1">
      <c r="A48" s="62"/>
      <c r="B48" s="3" t="s">
        <v>34</v>
      </c>
      <c r="C48" s="10">
        <v>254</v>
      </c>
      <c r="D48" s="13">
        <v>366</v>
      </c>
      <c r="E48" s="13">
        <v>218</v>
      </c>
      <c r="F48" s="13">
        <v>490</v>
      </c>
      <c r="G48" s="13">
        <v>2128</v>
      </c>
      <c r="H48" s="18">
        <f>SUM(D48:G48)</f>
        <v>3202</v>
      </c>
      <c r="I48" s="10">
        <f>D48*1</f>
        <v>366</v>
      </c>
      <c r="J48" s="10">
        <f>E48*2</f>
        <v>436</v>
      </c>
      <c r="K48" s="10">
        <f>F48*3</f>
        <v>1470</v>
      </c>
      <c r="L48" s="10">
        <f>G48*4</f>
        <v>8512</v>
      </c>
      <c r="M48" s="10">
        <f>SUM(I48:L48)</f>
        <v>10784</v>
      </c>
      <c r="N48" s="28">
        <f>M48/H48</f>
        <v>3.3678950655840101</v>
      </c>
      <c r="O48" s="61"/>
      <c r="P48" s="10">
        <v>9</v>
      </c>
      <c r="Q48" s="10">
        <v>33</v>
      </c>
      <c r="R48" s="10">
        <v>0</v>
      </c>
    </row>
    <row r="49" spans="1:20">
      <c r="A49" s="62"/>
      <c r="B49" s="15" t="s">
        <v>154</v>
      </c>
      <c r="C49" s="16">
        <f>SUM(C46:C48)</f>
        <v>1251</v>
      </c>
      <c r="D49" s="16">
        <f>SUM(D46:D48)</f>
        <v>704</v>
      </c>
      <c r="E49" s="16">
        <f>SUM(E46:E48)</f>
        <v>790</v>
      </c>
      <c r="F49" s="16">
        <f>SUM(F46:F48)</f>
        <v>2194</v>
      </c>
      <c r="G49" s="16">
        <f>SUM(G46:G48)</f>
        <v>9989</v>
      </c>
      <c r="H49" s="16">
        <f>SUM(D49:G49)</f>
        <v>13677</v>
      </c>
      <c r="I49" s="17">
        <f>D49*1</f>
        <v>704</v>
      </c>
      <c r="J49" s="17">
        <f>E49*2</f>
        <v>1580</v>
      </c>
      <c r="K49" s="17">
        <f>F49*3</f>
        <v>6582</v>
      </c>
      <c r="L49" s="17">
        <f>G49*4</f>
        <v>39956</v>
      </c>
      <c r="M49" s="17">
        <f>SUM(I49:L49)</f>
        <v>48822</v>
      </c>
      <c r="N49" s="29">
        <f>M49/H49</f>
        <v>3.5696424654529504</v>
      </c>
      <c r="O49" s="61"/>
      <c r="P49" s="17">
        <f>SUM(P46:P48)</f>
        <v>27</v>
      </c>
      <c r="Q49" s="17">
        <f>SUM(Q46:Q48)</f>
        <v>121</v>
      </c>
      <c r="R49" s="17">
        <f>SUM(R46:R48)</f>
        <v>4</v>
      </c>
    </row>
    <row r="50" spans="1:20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T50" s="35"/>
    </row>
    <row r="51" spans="1:20" ht="15" customHeight="1">
      <c r="A51" s="62" t="s">
        <v>167</v>
      </c>
      <c r="B51" s="7" t="s">
        <v>148</v>
      </c>
      <c r="C51" s="10">
        <v>0</v>
      </c>
      <c r="D51" s="13">
        <v>0</v>
      </c>
      <c r="E51" s="13">
        <v>3</v>
      </c>
      <c r="F51" s="13">
        <v>6</v>
      </c>
      <c r="G51" s="13">
        <v>123</v>
      </c>
      <c r="H51" s="18">
        <f>SUM(D51:G51)</f>
        <v>132</v>
      </c>
      <c r="I51" s="10">
        <f t="shared" ref="I51:I55" si="13">D51*1</f>
        <v>0</v>
      </c>
      <c r="J51" s="10">
        <f>E51*2</f>
        <v>6</v>
      </c>
      <c r="K51" s="10">
        <f>F51*3</f>
        <v>18</v>
      </c>
      <c r="L51" s="10">
        <f>G51*4</f>
        <v>492</v>
      </c>
      <c r="M51" s="10">
        <f>SUM(I51:L51)</f>
        <v>516</v>
      </c>
      <c r="N51" s="28">
        <f>M51/H51</f>
        <v>3.9090909090909092</v>
      </c>
      <c r="O51" s="61"/>
      <c r="P51" s="10">
        <v>2</v>
      </c>
      <c r="Q51" s="10">
        <v>1</v>
      </c>
      <c r="R51" s="10">
        <v>0</v>
      </c>
    </row>
    <row r="52" spans="1:20" ht="15" customHeight="1">
      <c r="A52" s="62"/>
      <c r="B52" s="4" t="s">
        <v>146</v>
      </c>
      <c r="C52" s="10">
        <v>160</v>
      </c>
      <c r="D52" s="13">
        <v>43</v>
      </c>
      <c r="E52" s="13">
        <v>130</v>
      </c>
      <c r="F52" s="13">
        <v>346</v>
      </c>
      <c r="G52" s="13">
        <v>1577</v>
      </c>
      <c r="H52" s="18">
        <f>SUM(D52:G52)</f>
        <v>2096</v>
      </c>
      <c r="I52" s="10">
        <f t="shared" si="13"/>
        <v>43</v>
      </c>
      <c r="J52" s="10">
        <f t="shared" ref="J52:J55" si="14">E52*2</f>
        <v>260</v>
      </c>
      <c r="K52" s="10">
        <f t="shared" ref="K52:K55" si="15">F52*3</f>
        <v>1038</v>
      </c>
      <c r="L52" s="10">
        <f>G52*4</f>
        <v>6308</v>
      </c>
      <c r="M52" s="10">
        <f>SUM(I52:L52)</f>
        <v>7649</v>
      </c>
      <c r="N52" s="28">
        <f>M52/H52</f>
        <v>3.6493320610687023</v>
      </c>
      <c r="O52" s="61"/>
      <c r="P52" s="10">
        <v>6</v>
      </c>
      <c r="Q52" s="10">
        <v>19</v>
      </c>
      <c r="R52" s="10">
        <v>0</v>
      </c>
    </row>
    <row r="53" spans="1:20" ht="15" customHeight="1">
      <c r="A53" s="62"/>
      <c r="B53" s="4" t="s">
        <v>147</v>
      </c>
      <c r="C53" s="10">
        <v>0</v>
      </c>
      <c r="D53" s="13">
        <v>0</v>
      </c>
      <c r="E53" s="13">
        <v>0</v>
      </c>
      <c r="F53" s="13">
        <v>8</v>
      </c>
      <c r="G53" s="13">
        <v>100</v>
      </c>
      <c r="H53" s="18">
        <f>SUM(D53:G53)</f>
        <v>108</v>
      </c>
      <c r="I53" s="10">
        <f t="shared" si="13"/>
        <v>0</v>
      </c>
      <c r="J53" s="10">
        <f t="shared" si="14"/>
        <v>0</v>
      </c>
      <c r="K53" s="10">
        <f t="shared" si="15"/>
        <v>24</v>
      </c>
      <c r="L53" s="10">
        <f t="shared" ref="L53:L55" si="16">G53*4</f>
        <v>400</v>
      </c>
      <c r="M53" s="10">
        <f>SUM(I53:L53)</f>
        <v>424</v>
      </c>
      <c r="N53" s="28">
        <f t="shared" ref="N53:N55" si="17">M53/H53</f>
        <v>3.925925925925926</v>
      </c>
      <c r="O53" s="61"/>
      <c r="P53" s="10">
        <v>0</v>
      </c>
      <c r="Q53" s="10">
        <v>0</v>
      </c>
      <c r="R53" s="10">
        <v>0</v>
      </c>
    </row>
    <row r="54" spans="1:20" ht="15" customHeight="1">
      <c r="A54" s="62"/>
      <c r="B54" s="4" t="s">
        <v>149</v>
      </c>
      <c r="C54" s="10">
        <v>0</v>
      </c>
      <c r="D54" s="13">
        <v>1</v>
      </c>
      <c r="E54" s="13">
        <v>2</v>
      </c>
      <c r="F54" s="13">
        <v>12</v>
      </c>
      <c r="G54" s="13">
        <v>9</v>
      </c>
      <c r="H54" s="18">
        <f>SUM(D54:G54)</f>
        <v>24</v>
      </c>
      <c r="I54" s="10">
        <f t="shared" si="13"/>
        <v>1</v>
      </c>
      <c r="J54" s="10">
        <f t="shared" si="14"/>
        <v>4</v>
      </c>
      <c r="K54" s="10">
        <f t="shared" si="15"/>
        <v>36</v>
      </c>
      <c r="L54" s="10">
        <f t="shared" si="16"/>
        <v>36</v>
      </c>
      <c r="M54" s="10">
        <f>SUM(I54:L54)</f>
        <v>77</v>
      </c>
      <c r="N54" s="28">
        <f t="shared" si="17"/>
        <v>3.2083333333333335</v>
      </c>
      <c r="O54" s="61"/>
      <c r="P54" s="10">
        <v>0</v>
      </c>
      <c r="Q54" s="10">
        <v>0</v>
      </c>
      <c r="R54" s="10">
        <v>0</v>
      </c>
    </row>
    <row r="55" spans="1:20">
      <c r="A55" s="62"/>
      <c r="B55" s="15" t="s">
        <v>154</v>
      </c>
      <c r="C55" s="20">
        <f>SUM(C51:C54)</f>
        <v>160</v>
      </c>
      <c r="D55" s="20">
        <f>SUM(D51:D54)</f>
        <v>44</v>
      </c>
      <c r="E55" s="20">
        <f>SUM(E51:E54)</f>
        <v>135</v>
      </c>
      <c r="F55" s="20">
        <f>SUM(F51:F54)</f>
        <v>372</v>
      </c>
      <c r="G55" s="20">
        <f>SUM(G51:G54)</f>
        <v>1809</v>
      </c>
      <c r="H55" s="17">
        <f>SUM(D55:G55)</f>
        <v>2360</v>
      </c>
      <c r="I55" s="20">
        <f t="shared" si="13"/>
        <v>44</v>
      </c>
      <c r="J55" s="20">
        <f t="shared" si="14"/>
        <v>270</v>
      </c>
      <c r="K55" s="20">
        <f t="shared" si="15"/>
        <v>1116</v>
      </c>
      <c r="L55" s="20">
        <f t="shared" si="16"/>
        <v>7236</v>
      </c>
      <c r="M55" s="20">
        <f>SUM(I55:L55)</f>
        <v>8666</v>
      </c>
      <c r="N55" s="29">
        <f t="shared" si="17"/>
        <v>3.6720338983050849</v>
      </c>
      <c r="O55" s="61"/>
      <c r="P55" s="17">
        <f>SUM(P51:P54)</f>
        <v>8</v>
      </c>
      <c r="Q55" s="17">
        <f>SUM(Q51:Q54)</f>
        <v>20</v>
      </c>
      <c r="R55" s="17">
        <f>SUM(R51:R54)</f>
        <v>0</v>
      </c>
    </row>
    <row r="56" spans="1:20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</row>
    <row r="57" spans="1:20" ht="15" customHeight="1">
      <c r="A57" s="62" t="s">
        <v>35</v>
      </c>
      <c r="B57" s="4" t="s">
        <v>36</v>
      </c>
      <c r="C57" s="10">
        <v>192</v>
      </c>
      <c r="D57" s="13">
        <v>141</v>
      </c>
      <c r="E57" s="13">
        <v>215</v>
      </c>
      <c r="F57" s="13">
        <v>462</v>
      </c>
      <c r="G57" s="13">
        <v>2170</v>
      </c>
      <c r="H57" s="18">
        <f>SUM(D57:G57)</f>
        <v>2988</v>
      </c>
      <c r="I57" s="10">
        <f>D57*1</f>
        <v>141</v>
      </c>
      <c r="J57" s="10">
        <f>E57*2</f>
        <v>430</v>
      </c>
      <c r="K57" s="10">
        <f>F57*3</f>
        <v>1386</v>
      </c>
      <c r="L57" s="10">
        <f>G57*4</f>
        <v>8680</v>
      </c>
      <c r="M57" s="10">
        <f>SUM(I57:L57)</f>
        <v>10637</v>
      </c>
      <c r="N57" s="28">
        <f>M57/H57</f>
        <v>3.5599062918340025</v>
      </c>
      <c r="O57" s="61">
        <f>SQRT((((1-N59)^2)*D59+((2-N59)^2)*E59+((3-N59)^2)*F59+((4-N59)^2)*G59)/H59)</f>
        <v>0.84657075013614658</v>
      </c>
      <c r="P57" s="10">
        <v>17</v>
      </c>
      <c r="Q57" s="10">
        <v>20</v>
      </c>
      <c r="R57" s="10">
        <v>0</v>
      </c>
    </row>
    <row r="58" spans="1:20" ht="15" customHeight="1">
      <c r="A58" s="62"/>
      <c r="B58" s="4" t="s">
        <v>37</v>
      </c>
      <c r="C58" s="10">
        <v>112</v>
      </c>
      <c r="D58" s="13">
        <v>161</v>
      </c>
      <c r="E58" s="13">
        <v>202</v>
      </c>
      <c r="F58" s="13">
        <v>467</v>
      </c>
      <c r="G58" s="13">
        <v>1842</v>
      </c>
      <c r="H58" s="18">
        <f>SUM(D58:G58)</f>
        <v>2672</v>
      </c>
      <c r="I58" s="10">
        <f>D58*1</f>
        <v>161</v>
      </c>
      <c r="J58" s="10">
        <f>E58*2</f>
        <v>404</v>
      </c>
      <c r="K58" s="10">
        <f>F58*3</f>
        <v>1401</v>
      </c>
      <c r="L58" s="10">
        <f>G58*4</f>
        <v>7368</v>
      </c>
      <c r="M58" s="10">
        <f>SUM(I58:L58)</f>
        <v>9334</v>
      </c>
      <c r="N58" s="28">
        <f>M58/H58</f>
        <v>3.4932634730538923</v>
      </c>
      <c r="O58" s="61"/>
      <c r="P58" s="10">
        <v>8</v>
      </c>
      <c r="Q58" s="10">
        <v>36</v>
      </c>
      <c r="R58" s="10">
        <v>1</v>
      </c>
    </row>
    <row r="59" spans="1:20">
      <c r="A59" s="62"/>
      <c r="B59" s="15" t="s">
        <v>154</v>
      </c>
      <c r="C59" s="17">
        <f>SUM(C57:C58)</f>
        <v>304</v>
      </c>
      <c r="D59" s="17">
        <f>SUM(D57:D58)</f>
        <v>302</v>
      </c>
      <c r="E59" s="17">
        <f>SUM(E57:E58)</f>
        <v>417</v>
      </c>
      <c r="F59" s="17">
        <f>SUM(F57:F58)</f>
        <v>929</v>
      </c>
      <c r="G59" s="17">
        <f>SUM(G57:G58)</f>
        <v>4012</v>
      </c>
      <c r="H59" s="17">
        <f>SUM(D59:G59)</f>
        <v>5660</v>
      </c>
      <c r="I59" s="17">
        <f>D59*1</f>
        <v>302</v>
      </c>
      <c r="J59" s="17">
        <f>E59*2</f>
        <v>834</v>
      </c>
      <c r="K59" s="17">
        <f>F59*3</f>
        <v>2787</v>
      </c>
      <c r="L59" s="17">
        <f>G59*4</f>
        <v>16048</v>
      </c>
      <c r="M59" s="17">
        <f>SUM(I59:L59)</f>
        <v>19971</v>
      </c>
      <c r="N59" s="29">
        <f>M59/H59</f>
        <v>3.5284452296819788</v>
      </c>
      <c r="O59" s="61"/>
      <c r="P59" s="17">
        <f>SUM(P57:P58)</f>
        <v>25</v>
      </c>
      <c r="Q59" s="17">
        <f>SUM(Q57:Q58)</f>
        <v>56</v>
      </c>
      <c r="R59" s="17">
        <f>SUM(R57:R58)</f>
        <v>1</v>
      </c>
    </row>
    <row r="60" spans="1:20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T60" s="35"/>
    </row>
    <row r="61" spans="1:20" ht="19.5" customHeight="1">
      <c r="A61" s="56" t="s">
        <v>38</v>
      </c>
      <c r="B61" s="3" t="s">
        <v>39</v>
      </c>
      <c r="C61" s="10">
        <v>56</v>
      </c>
      <c r="D61" s="13">
        <v>272</v>
      </c>
      <c r="E61" s="13">
        <v>230</v>
      </c>
      <c r="F61" s="13">
        <v>640</v>
      </c>
      <c r="G61" s="13">
        <v>2618</v>
      </c>
      <c r="H61" s="18">
        <f>SUM(D61:G61)</f>
        <v>3760</v>
      </c>
      <c r="I61" s="10">
        <f>D61*1</f>
        <v>272</v>
      </c>
      <c r="J61" s="10">
        <f>E61*2</f>
        <v>460</v>
      </c>
      <c r="K61" s="10">
        <f>F61*3</f>
        <v>1920</v>
      </c>
      <c r="L61" s="10">
        <f>G61*4</f>
        <v>10472</v>
      </c>
      <c r="M61" s="10">
        <f>SUM(I61:L61)</f>
        <v>13124</v>
      </c>
      <c r="N61" s="28">
        <f>M61/H61</f>
        <v>3.4904255319148936</v>
      </c>
      <c r="O61" s="61">
        <f>SQRT((((1-N63)^2)*D63+((2-N63)^2)*E63+((3-N63)^2)*F63+((4-N63)^2)*G63)/H63)</f>
        <v>0.82525902098501636</v>
      </c>
      <c r="P61" s="10">
        <v>6</v>
      </c>
      <c r="Q61" s="10">
        <v>27</v>
      </c>
      <c r="R61" s="10">
        <v>0</v>
      </c>
    </row>
    <row r="62" spans="1:20" ht="18" customHeight="1">
      <c r="A62" s="56"/>
      <c r="B62" s="3" t="s">
        <v>40</v>
      </c>
      <c r="C62" s="10">
        <v>46</v>
      </c>
      <c r="D62" s="13">
        <v>35</v>
      </c>
      <c r="E62" s="13">
        <v>48</v>
      </c>
      <c r="F62" s="13">
        <v>212</v>
      </c>
      <c r="G62" s="13">
        <v>1435</v>
      </c>
      <c r="H62" s="18">
        <f>SUM(D62:G62)</f>
        <v>1730</v>
      </c>
      <c r="I62" s="10">
        <f>D62*1</f>
        <v>35</v>
      </c>
      <c r="J62" s="10">
        <f>E62*2</f>
        <v>96</v>
      </c>
      <c r="K62" s="10">
        <f>F62*3</f>
        <v>636</v>
      </c>
      <c r="L62" s="10">
        <f>G62*4</f>
        <v>5740</v>
      </c>
      <c r="M62" s="10">
        <f>SUM(I62:L62)</f>
        <v>6507</v>
      </c>
      <c r="N62" s="28">
        <f>M62/H62</f>
        <v>3.761271676300578</v>
      </c>
      <c r="O62" s="61"/>
      <c r="P62" s="10">
        <v>5</v>
      </c>
      <c r="Q62" s="10">
        <v>13</v>
      </c>
      <c r="R62" s="10">
        <v>1</v>
      </c>
    </row>
    <row r="63" spans="1:20">
      <c r="A63" s="56"/>
      <c r="B63" s="15" t="s">
        <v>154</v>
      </c>
      <c r="C63" s="17">
        <f>SUM(C61:C62)</f>
        <v>102</v>
      </c>
      <c r="D63" s="17">
        <f>SUM(D61:D62)</f>
        <v>307</v>
      </c>
      <c r="E63" s="17">
        <f>SUM(E61:E62)</f>
        <v>278</v>
      </c>
      <c r="F63" s="17">
        <f>SUM(F61:F62)</f>
        <v>852</v>
      </c>
      <c r="G63" s="17">
        <f>SUM(G61:G62)</f>
        <v>4053</v>
      </c>
      <c r="H63" s="17">
        <f>SUM(D63:G63)</f>
        <v>5490</v>
      </c>
      <c r="I63" s="17">
        <f>D63*1</f>
        <v>307</v>
      </c>
      <c r="J63" s="17">
        <f>E63*2</f>
        <v>556</v>
      </c>
      <c r="K63" s="17">
        <f>F63*3</f>
        <v>2556</v>
      </c>
      <c r="L63" s="17">
        <f>G63*4</f>
        <v>16212</v>
      </c>
      <c r="M63" s="17">
        <f>SUM(I63:L63)</f>
        <v>19631</v>
      </c>
      <c r="N63" s="29">
        <f>M63/H63</f>
        <v>3.5757741347905281</v>
      </c>
      <c r="O63" s="61"/>
      <c r="P63" s="17">
        <f>SUM(P61:P62)</f>
        <v>11</v>
      </c>
      <c r="Q63" s="17">
        <f>SUM(Q61:Q62)</f>
        <v>40</v>
      </c>
      <c r="R63" s="17">
        <f>SUM(R61:R62)</f>
        <v>1</v>
      </c>
    </row>
    <row r="64" spans="1:20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T64" s="35"/>
    </row>
    <row r="65" spans="1:20" ht="15" customHeight="1">
      <c r="A65" s="56" t="s">
        <v>41</v>
      </c>
      <c r="B65" s="3" t="s">
        <v>42</v>
      </c>
      <c r="C65" s="10">
        <v>71</v>
      </c>
      <c r="D65" s="13">
        <v>22</v>
      </c>
      <c r="E65" s="13">
        <v>77</v>
      </c>
      <c r="F65" s="13">
        <v>263</v>
      </c>
      <c r="G65" s="13">
        <v>1163</v>
      </c>
      <c r="H65" s="18">
        <f>SUM(D65:G65)</f>
        <v>1525</v>
      </c>
      <c r="I65" s="10">
        <f>D65*1</f>
        <v>22</v>
      </c>
      <c r="J65" s="10">
        <f>E65*2</f>
        <v>154</v>
      </c>
      <c r="K65" s="10">
        <f>F65*3</f>
        <v>789</v>
      </c>
      <c r="L65" s="10">
        <f>G65*4</f>
        <v>4652</v>
      </c>
      <c r="M65" s="10">
        <f>SUM(I65:L65)</f>
        <v>5617</v>
      </c>
      <c r="N65" s="28">
        <f>M65/H65</f>
        <v>3.6832786885245903</v>
      </c>
      <c r="O65" s="61">
        <f>SQRT((((1-N69)^2)*D69+((2-N69)^2)*E69+((3-N69)^2)*F69+((4-N69)^2)*G69)/H69)</f>
        <v>0.787207845712249</v>
      </c>
      <c r="P65" s="10">
        <v>4</v>
      </c>
      <c r="Q65" s="10">
        <v>12</v>
      </c>
      <c r="R65" s="10">
        <v>0</v>
      </c>
    </row>
    <row r="66" spans="1:20" ht="15" customHeight="1">
      <c r="A66" s="56"/>
      <c r="B66" s="3" t="s">
        <v>43</v>
      </c>
      <c r="C66" s="10">
        <v>173</v>
      </c>
      <c r="D66" s="13">
        <v>139</v>
      </c>
      <c r="E66" s="13">
        <v>296</v>
      </c>
      <c r="F66" s="13">
        <v>713</v>
      </c>
      <c r="G66" s="13">
        <v>2207</v>
      </c>
      <c r="H66" s="18">
        <f>SUM(D66:G66)</f>
        <v>3355</v>
      </c>
      <c r="I66" s="10">
        <f>D66*1</f>
        <v>139</v>
      </c>
      <c r="J66" s="10">
        <f>E66*2</f>
        <v>592</v>
      </c>
      <c r="K66" s="10">
        <f>F66*3</f>
        <v>2139</v>
      </c>
      <c r="L66" s="10">
        <f>G66*4</f>
        <v>8828</v>
      </c>
      <c r="M66" s="10">
        <f>SUM(I66:L66)</f>
        <v>11698</v>
      </c>
      <c r="N66" s="28">
        <f>M66/H66</f>
        <v>3.4867362146050671</v>
      </c>
      <c r="O66" s="61"/>
      <c r="P66" s="10">
        <v>14</v>
      </c>
      <c r="Q66" s="10">
        <v>49</v>
      </c>
      <c r="R66" s="10">
        <v>1</v>
      </c>
    </row>
    <row r="67" spans="1:20" ht="15" customHeight="1">
      <c r="A67" s="56"/>
      <c r="B67" s="3" t="s">
        <v>44</v>
      </c>
      <c r="C67" s="10">
        <v>273</v>
      </c>
      <c r="D67" s="13">
        <v>57</v>
      </c>
      <c r="E67" s="13">
        <v>75</v>
      </c>
      <c r="F67" s="13">
        <v>298</v>
      </c>
      <c r="G67" s="13">
        <v>1169</v>
      </c>
      <c r="H67" s="18">
        <f>SUM(D67:G67)</f>
        <v>1599</v>
      </c>
      <c r="I67" s="10">
        <f>D67*1</f>
        <v>57</v>
      </c>
      <c r="J67" s="10">
        <f>E67*2</f>
        <v>150</v>
      </c>
      <c r="K67" s="10">
        <f>F67*3</f>
        <v>894</v>
      </c>
      <c r="L67" s="10">
        <f>G67*4</f>
        <v>4676</v>
      </c>
      <c r="M67" s="10">
        <f>SUM(I67:L67)</f>
        <v>5777</v>
      </c>
      <c r="N67" s="28">
        <f>M67/H67</f>
        <v>3.612883051907442</v>
      </c>
      <c r="O67" s="61"/>
      <c r="P67" s="10">
        <v>2</v>
      </c>
      <c r="Q67" s="10">
        <v>9</v>
      </c>
      <c r="R67" s="10">
        <v>0</v>
      </c>
    </row>
    <row r="68" spans="1:20" ht="15" customHeight="1">
      <c r="A68" s="56"/>
      <c r="B68" s="3" t="s">
        <v>45</v>
      </c>
      <c r="C68" s="10">
        <v>168</v>
      </c>
      <c r="D68" s="13">
        <v>139</v>
      </c>
      <c r="E68" s="13">
        <v>239</v>
      </c>
      <c r="F68" s="13">
        <v>568</v>
      </c>
      <c r="G68" s="13">
        <v>2030</v>
      </c>
      <c r="H68" s="18">
        <f>SUM(D68:G68)</f>
        <v>2976</v>
      </c>
      <c r="I68" s="10">
        <f>D68*1</f>
        <v>139</v>
      </c>
      <c r="J68" s="10">
        <f>E68*2</f>
        <v>478</v>
      </c>
      <c r="K68" s="10">
        <f>F68*3</f>
        <v>1704</v>
      </c>
      <c r="L68" s="10">
        <f>G68*4</f>
        <v>8120</v>
      </c>
      <c r="M68" s="10">
        <f>SUM(I68:L68)</f>
        <v>10441</v>
      </c>
      <c r="N68" s="28">
        <f>M68/H68</f>
        <v>3.5084005376344085</v>
      </c>
      <c r="O68" s="61"/>
      <c r="P68" s="10">
        <v>7</v>
      </c>
      <c r="Q68" s="10">
        <v>8</v>
      </c>
      <c r="R68" s="10">
        <v>0</v>
      </c>
    </row>
    <row r="69" spans="1:20">
      <c r="A69" s="56"/>
      <c r="B69" s="15" t="s">
        <v>154</v>
      </c>
      <c r="C69" s="17">
        <f>SUM(C65:C68)</f>
        <v>685</v>
      </c>
      <c r="D69" s="17">
        <f>SUM(D65:D68)</f>
        <v>357</v>
      </c>
      <c r="E69" s="17">
        <f>SUM(E65:E68)</f>
        <v>687</v>
      </c>
      <c r="F69" s="17">
        <f>SUM(F65:F68)</f>
        <v>1842</v>
      </c>
      <c r="G69" s="17">
        <f>SUM(G65:G68)</f>
        <v>6569</v>
      </c>
      <c r="H69" s="17">
        <f>SUM(D69:G69)</f>
        <v>9455</v>
      </c>
      <c r="I69" s="17">
        <f>D69*1</f>
        <v>357</v>
      </c>
      <c r="J69" s="17">
        <f>E69*2</f>
        <v>1374</v>
      </c>
      <c r="K69" s="17">
        <f>F69*3</f>
        <v>5526</v>
      </c>
      <c r="L69" s="17">
        <f>G69*4</f>
        <v>26276</v>
      </c>
      <c r="M69" s="17">
        <f>SUM(I69:L69)</f>
        <v>33533</v>
      </c>
      <c r="N69" s="29">
        <f>M69/H69</f>
        <v>3.5465891062929669</v>
      </c>
      <c r="O69" s="61"/>
      <c r="P69" s="17">
        <f>SUM(P65:P68)</f>
        <v>27</v>
      </c>
      <c r="Q69" s="17">
        <f>SUM(Q65:Q68)</f>
        <v>78</v>
      </c>
      <c r="R69" s="17">
        <f>SUM(R65:R68)</f>
        <v>1</v>
      </c>
    </row>
    <row r="70" spans="1:20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T70" s="35"/>
    </row>
    <row r="71" spans="1:20" ht="17.25" customHeight="1">
      <c r="A71" s="56" t="s">
        <v>46</v>
      </c>
      <c r="B71" s="4" t="s">
        <v>47</v>
      </c>
      <c r="C71" s="10">
        <v>540</v>
      </c>
      <c r="D71" s="13">
        <v>391</v>
      </c>
      <c r="E71" s="13">
        <v>432</v>
      </c>
      <c r="F71" s="13">
        <v>1187</v>
      </c>
      <c r="G71" s="13">
        <v>5538</v>
      </c>
      <c r="H71" s="18">
        <f>SUM(D71:G71)</f>
        <v>7548</v>
      </c>
      <c r="I71" s="10">
        <f>D71*1</f>
        <v>391</v>
      </c>
      <c r="J71" s="10">
        <f>E71*2</f>
        <v>864</v>
      </c>
      <c r="K71" s="10">
        <f>F71*3</f>
        <v>3561</v>
      </c>
      <c r="L71" s="10">
        <f>G71*4</f>
        <v>22152</v>
      </c>
      <c r="M71" s="10">
        <f>SUM(I71:L71)</f>
        <v>26968</v>
      </c>
      <c r="N71" s="28">
        <f>M71/H71</f>
        <v>3.5728669846316907</v>
      </c>
      <c r="O71" s="61">
        <f>SQRT((((1-N72)^2)*D72+((2-N72)^2)*E72+((3-N72)^2)*F72+((4-N72)^2)*G72)/H72)</f>
        <v>0.81851610976605182</v>
      </c>
      <c r="P71" s="10">
        <v>44</v>
      </c>
      <c r="Q71" s="10">
        <v>35</v>
      </c>
      <c r="R71" s="10">
        <v>2</v>
      </c>
    </row>
    <row r="72" spans="1:20" ht="15" customHeight="1">
      <c r="A72" s="56"/>
      <c r="B72" s="15" t="s">
        <v>154</v>
      </c>
      <c r="C72" s="17">
        <f>SUM(C71)</f>
        <v>540</v>
      </c>
      <c r="D72" s="17">
        <f>SUM(D71)</f>
        <v>391</v>
      </c>
      <c r="E72" s="17">
        <f>SUM(E71)</f>
        <v>432</v>
      </c>
      <c r="F72" s="17">
        <f>SUM(F71)</f>
        <v>1187</v>
      </c>
      <c r="G72" s="17">
        <f>SUM(G71)</f>
        <v>5538</v>
      </c>
      <c r="H72" s="17">
        <f>SUM(D72:G72)</f>
        <v>7548</v>
      </c>
      <c r="I72" s="17">
        <f>D72*1</f>
        <v>391</v>
      </c>
      <c r="J72" s="17">
        <f>E72*2</f>
        <v>864</v>
      </c>
      <c r="K72" s="17">
        <f>F72*3</f>
        <v>3561</v>
      </c>
      <c r="L72" s="17">
        <f>G72*4</f>
        <v>22152</v>
      </c>
      <c r="M72" s="17">
        <f>SUM(I72:L72)</f>
        <v>26968</v>
      </c>
      <c r="N72" s="29">
        <f>M72/H72</f>
        <v>3.5728669846316907</v>
      </c>
      <c r="O72" s="61"/>
      <c r="P72" s="17">
        <f>SUM(P71)</f>
        <v>44</v>
      </c>
      <c r="Q72" s="17">
        <f>SUM(Q71)</f>
        <v>35</v>
      </c>
      <c r="R72" s="17">
        <f>SUM(R71)</f>
        <v>2</v>
      </c>
    </row>
    <row r="73" spans="1:20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T73" s="35"/>
    </row>
    <row r="74" spans="1:20" ht="15" customHeight="1">
      <c r="A74" s="62" t="s">
        <v>48</v>
      </c>
      <c r="B74" s="3" t="s">
        <v>49</v>
      </c>
      <c r="C74" s="10">
        <v>124</v>
      </c>
      <c r="D74" s="13">
        <v>152</v>
      </c>
      <c r="E74" s="13">
        <v>179</v>
      </c>
      <c r="F74" s="13">
        <v>509</v>
      </c>
      <c r="G74" s="13">
        <v>3116</v>
      </c>
      <c r="H74" s="18">
        <f>SUM(D74:G74)</f>
        <v>3956</v>
      </c>
      <c r="I74" s="10">
        <f>D74*1</f>
        <v>152</v>
      </c>
      <c r="J74" s="10">
        <f>E74*2</f>
        <v>358</v>
      </c>
      <c r="K74" s="10">
        <f>F74*3</f>
        <v>1527</v>
      </c>
      <c r="L74" s="10">
        <f>G74*4</f>
        <v>12464</v>
      </c>
      <c r="M74" s="10">
        <f>SUM(I74:L74)</f>
        <v>14501</v>
      </c>
      <c r="N74" s="28">
        <f>M74/H74</f>
        <v>3.6655712841253791</v>
      </c>
      <c r="O74" s="61">
        <f>SQRT((((1-N77)^2)*D77+((2-N77)^2)*E77+((3-N77)^2)*F77+((4-N77)^2)*G77)/H77)</f>
        <v>0.82405408770561095</v>
      </c>
      <c r="P74" s="10">
        <v>11</v>
      </c>
      <c r="Q74" s="10">
        <v>28</v>
      </c>
      <c r="R74" s="10">
        <v>0</v>
      </c>
    </row>
    <row r="75" spans="1:20" ht="15" customHeight="1">
      <c r="A75" s="62"/>
      <c r="B75" s="3" t="s">
        <v>50</v>
      </c>
      <c r="C75" s="10">
        <v>299</v>
      </c>
      <c r="D75" s="13">
        <v>229</v>
      </c>
      <c r="E75" s="13">
        <v>434</v>
      </c>
      <c r="F75" s="13">
        <v>1137</v>
      </c>
      <c r="G75" s="13">
        <v>4153</v>
      </c>
      <c r="H75" s="18">
        <f>SUM(D75:G75)</f>
        <v>5953</v>
      </c>
      <c r="I75" s="10">
        <f>D75*1</f>
        <v>229</v>
      </c>
      <c r="J75" s="10">
        <f>E75*2</f>
        <v>868</v>
      </c>
      <c r="K75" s="10">
        <f>F75*3</f>
        <v>3411</v>
      </c>
      <c r="L75" s="10">
        <f>G75*4</f>
        <v>16612</v>
      </c>
      <c r="M75" s="10">
        <f>SUM(I75:L75)</f>
        <v>21120</v>
      </c>
      <c r="N75" s="28">
        <f>M75/H75</f>
        <v>3.5477910297329078</v>
      </c>
      <c r="O75" s="61"/>
      <c r="P75" s="10">
        <v>9</v>
      </c>
      <c r="Q75" s="10">
        <v>44</v>
      </c>
      <c r="R75" s="10">
        <v>1</v>
      </c>
    </row>
    <row r="76" spans="1:20" ht="15" customHeight="1">
      <c r="A76" s="62"/>
      <c r="B76" s="3" t="s">
        <v>51</v>
      </c>
      <c r="C76" s="10">
        <v>175</v>
      </c>
      <c r="D76" s="13">
        <v>386</v>
      </c>
      <c r="E76" s="13">
        <v>388</v>
      </c>
      <c r="F76" s="13">
        <v>935</v>
      </c>
      <c r="G76" s="13">
        <v>3684</v>
      </c>
      <c r="H76" s="18">
        <f>SUM(D76:G76)</f>
        <v>5393</v>
      </c>
      <c r="I76" s="10">
        <f>D76*1</f>
        <v>386</v>
      </c>
      <c r="J76" s="10">
        <f>E76*2</f>
        <v>776</v>
      </c>
      <c r="K76" s="10">
        <f>F76*3</f>
        <v>2805</v>
      </c>
      <c r="L76" s="10">
        <f>G76*4</f>
        <v>14736</v>
      </c>
      <c r="M76" s="10">
        <f>SUM(I76:L76)</f>
        <v>18703</v>
      </c>
      <c r="N76" s="28">
        <f>M76/H76</f>
        <v>3.4680140923419249</v>
      </c>
      <c r="O76" s="61"/>
      <c r="P76" s="10">
        <v>13</v>
      </c>
      <c r="Q76" s="10">
        <v>39</v>
      </c>
      <c r="R76" s="10">
        <v>0</v>
      </c>
    </row>
    <row r="77" spans="1:20">
      <c r="A77" s="62"/>
      <c r="B77" s="15" t="s">
        <v>154</v>
      </c>
      <c r="C77" s="17">
        <f>SUM(C74:C76)</f>
        <v>598</v>
      </c>
      <c r="D77" s="17">
        <f>SUM(D74:D76)</f>
        <v>767</v>
      </c>
      <c r="E77" s="17">
        <f>SUM(E74:E76)</f>
        <v>1001</v>
      </c>
      <c r="F77" s="17">
        <f>SUM(F74:F76)</f>
        <v>2581</v>
      </c>
      <c r="G77" s="17">
        <f>SUM(G74:G76)</f>
        <v>10953</v>
      </c>
      <c r="H77" s="17">
        <f>SUM(D77:G77)</f>
        <v>15302</v>
      </c>
      <c r="I77" s="17">
        <f>D77*1</f>
        <v>767</v>
      </c>
      <c r="J77" s="17">
        <f>E77*2</f>
        <v>2002</v>
      </c>
      <c r="K77" s="17">
        <f>F77*3</f>
        <v>7743</v>
      </c>
      <c r="L77" s="17">
        <f>G77*4</f>
        <v>43812</v>
      </c>
      <c r="M77" s="17">
        <f>SUM(I77:L77)</f>
        <v>54324</v>
      </c>
      <c r="N77" s="29">
        <f>M77/H77</f>
        <v>3.5501241667755847</v>
      </c>
      <c r="O77" s="61"/>
      <c r="P77" s="17">
        <f>SUM(P74:P76)</f>
        <v>33</v>
      </c>
      <c r="Q77" s="17">
        <f>SUM(Q74:Q76)</f>
        <v>111</v>
      </c>
      <c r="R77" s="17">
        <f>SUM(R74:R76)</f>
        <v>1</v>
      </c>
    </row>
    <row r="78" spans="1:20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T78" s="35"/>
    </row>
    <row r="79" spans="1:20" ht="15" customHeight="1">
      <c r="A79" s="56" t="s">
        <v>52</v>
      </c>
      <c r="B79" s="3" t="s">
        <v>53</v>
      </c>
      <c r="C79" s="10">
        <v>524</v>
      </c>
      <c r="D79" s="13">
        <v>248</v>
      </c>
      <c r="E79" s="13">
        <v>367</v>
      </c>
      <c r="F79" s="13">
        <v>758</v>
      </c>
      <c r="G79" s="13">
        <v>2807</v>
      </c>
      <c r="H79" s="18">
        <f t="shared" ref="H79:H84" si="18">SUM(D79:G79)</f>
        <v>4180</v>
      </c>
      <c r="I79" s="10">
        <f>D79*1</f>
        <v>248</v>
      </c>
      <c r="J79" s="10">
        <f>E79*2</f>
        <v>734</v>
      </c>
      <c r="K79" s="10">
        <f>F79*3</f>
        <v>2274</v>
      </c>
      <c r="L79" s="10">
        <f>G79*4</f>
        <v>11228</v>
      </c>
      <c r="M79" s="10">
        <f>SUM(I79:L79)</f>
        <v>14484</v>
      </c>
      <c r="N79" s="28">
        <f>M79/H79</f>
        <v>3.4650717703349283</v>
      </c>
      <c r="O79" s="61">
        <f>SQRT((((1-N84)^2)*D84+((2-N84)^2)*E84+((3-N84)^2)*F84+((4-N84)^2)*G84)/H84)</f>
        <v>0.91232640774482376</v>
      </c>
      <c r="P79" s="10">
        <v>29</v>
      </c>
      <c r="Q79" s="10">
        <v>22</v>
      </c>
      <c r="R79" s="10">
        <v>1</v>
      </c>
    </row>
    <row r="80" spans="1:20" ht="15" customHeight="1">
      <c r="A80" s="56"/>
      <c r="B80" s="3" t="s">
        <v>56</v>
      </c>
      <c r="C80" s="10">
        <v>558</v>
      </c>
      <c r="D80" s="13">
        <v>699</v>
      </c>
      <c r="E80" s="13">
        <v>787</v>
      </c>
      <c r="F80" s="13">
        <v>2103</v>
      </c>
      <c r="G80" s="13">
        <v>6905</v>
      </c>
      <c r="H80" s="18">
        <f t="shared" si="18"/>
        <v>10494</v>
      </c>
      <c r="I80" s="10">
        <f>D80*1</f>
        <v>699</v>
      </c>
      <c r="J80" s="10">
        <f t="shared" ref="J80:J84" si="19">E80*2</f>
        <v>1574</v>
      </c>
      <c r="K80" s="10">
        <f t="shared" ref="K80:K84" si="20">F80*3</f>
        <v>6309</v>
      </c>
      <c r="L80" s="10">
        <f t="shared" ref="L80:L84" si="21">G80*4</f>
        <v>27620</v>
      </c>
      <c r="M80" s="10">
        <f t="shared" ref="M80:M84" si="22">SUM(I80:L80)</f>
        <v>36202</v>
      </c>
      <c r="N80" s="28">
        <f t="shared" ref="N80:N84" si="23">M80/H80</f>
        <v>3.4497808271393176</v>
      </c>
      <c r="O80" s="61"/>
      <c r="P80" s="10">
        <v>52</v>
      </c>
      <c r="Q80" s="10">
        <v>74</v>
      </c>
      <c r="R80" s="10">
        <v>1</v>
      </c>
    </row>
    <row r="81" spans="1:20" ht="15" customHeight="1">
      <c r="A81" s="56"/>
      <c r="B81" s="3" t="s">
        <v>54</v>
      </c>
      <c r="C81" s="10">
        <v>404</v>
      </c>
      <c r="D81" s="13">
        <v>613</v>
      </c>
      <c r="E81" s="13">
        <v>360</v>
      </c>
      <c r="F81" s="13">
        <v>660</v>
      </c>
      <c r="G81" s="13">
        <v>2655</v>
      </c>
      <c r="H81" s="18">
        <f t="shared" si="18"/>
        <v>4288</v>
      </c>
      <c r="I81" s="10">
        <f t="shared" ref="I81:I84" si="24">D81*1</f>
        <v>613</v>
      </c>
      <c r="J81" s="10">
        <f t="shared" si="19"/>
        <v>720</v>
      </c>
      <c r="K81" s="10">
        <f t="shared" si="20"/>
        <v>1980</v>
      </c>
      <c r="L81" s="10">
        <f t="shared" si="21"/>
        <v>10620</v>
      </c>
      <c r="M81" s="10">
        <f t="shared" si="22"/>
        <v>13933</v>
      </c>
      <c r="N81" s="28">
        <f t="shared" si="23"/>
        <v>3.2493003731343282</v>
      </c>
      <c r="O81" s="61"/>
      <c r="P81" s="10">
        <v>13</v>
      </c>
      <c r="Q81" s="10">
        <v>45</v>
      </c>
      <c r="R81" s="10">
        <v>0</v>
      </c>
    </row>
    <row r="82" spans="1:20" ht="17.25" customHeight="1">
      <c r="A82" s="56"/>
      <c r="B82" s="3" t="s">
        <v>55</v>
      </c>
      <c r="C82" s="10">
        <v>417</v>
      </c>
      <c r="D82" s="13">
        <v>220</v>
      </c>
      <c r="E82" s="13">
        <v>345</v>
      </c>
      <c r="F82" s="13">
        <v>756</v>
      </c>
      <c r="G82" s="13">
        <v>3602</v>
      </c>
      <c r="H82" s="18">
        <f t="shared" si="18"/>
        <v>4923</v>
      </c>
      <c r="I82" s="10">
        <f t="shared" si="24"/>
        <v>220</v>
      </c>
      <c r="J82" s="10">
        <f t="shared" si="19"/>
        <v>690</v>
      </c>
      <c r="K82" s="10">
        <f t="shared" si="20"/>
        <v>2268</v>
      </c>
      <c r="L82" s="10">
        <f t="shared" si="21"/>
        <v>14408</v>
      </c>
      <c r="M82" s="10">
        <f t="shared" si="22"/>
        <v>17586</v>
      </c>
      <c r="N82" s="28">
        <f t="shared" si="23"/>
        <v>3.5722120658135283</v>
      </c>
      <c r="O82" s="61"/>
      <c r="P82" s="10">
        <v>23</v>
      </c>
      <c r="Q82" s="10">
        <v>15</v>
      </c>
      <c r="R82" s="10">
        <v>1</v>
      </c>
    </row>
    <row r="83" spans="1:20" ht="15" customHeight="1">
      <c r="A83" s="56"/>
      <c r="B83" s="3" t="s">
        <v>57</v>
      </c>
      <c r="C83" s="10">
        <v>442</v>
      </c>
      <c r="D83" s="13">
        <v>217</v>
      </c>
      <c r="E83" s="13">
        <v>258</v>
      </c>
      <c r="F83" s="13">
        <v>540</v>
      </c>
      <c r="G83" s="13">
        <v>2863</v>
      </c>
      <c r="H83" s="18">
        <f t="shared" si="18"/>
        <v>3878</v>
      </c>
      <c r="I83" s="10">
        <f t="shared" si="24"/>
        <v>217</v>
      </c>
      <c r="J83" s="10">
        <f t="shared" si="19"/>
        <v>516</v>
      </c>
      <c r="K83" s="10">
        <f t="shared" si="20"/>
        <v>1620</v>
      </c>
      <c r="L83" s="10">
        <f t="shared" si="21"/>
        <v>11452</v>
      </c>
      <c r="M83" s="10">
        <f t="shared" si="22"/>
        <v>13805</v>
      </c>
      <c r="N83" s="28">
        <f t="shared" si="23"/>
        <v>3.5598246518824137</v>
      </c>
      <c r="O83" s="61"/>
      <c r="P83" s="10">
        <v>26</v>
      </c>
      <c r="Q83" s="10">
        <v>24</v>
      </c>
      <c r="R83" s="10">
        <v>0</v>
      </c>
    </row>
    <row r="84" spans="1:20">
      <c r="A84" s="56"/>
      <c r="B84" s="15" t="s">
        <v>154</v>
      </c>
      <c r="C84" s="17">
        <f>SUM(C79:C83)</f>
        <v>2345</v>
      </c>
      <c r="D84" s="17">
        <f>SUM(D79:D83)</f>
        <v>1997</v>
      </c>
      <c r="E84" s="17">
        <f>SUM(E79:E83)</f>
        <v>2117</v>
      </c>
      <c r="F84" s="17">
        <f>SUM(F79:F83)</f>
        <v>4817</v>
      </c>
      <c r="G84" s="17">
        <f>SUM(G79:G83)</f>
        <v>18832</v>
      </c>
      <c r="H84" s="17">
        <f t="shared" si="18"/>
        <v>27763</v>
      </c>
      <c r="I84" s="17">
        <f t="shared" si="24"/>
        <v>1997</v>
      </c>
      <c r="J84" s="17">
        <f t="shared" si="19"/>
        <v>4234</v>
      </c>
      <c r="K84" s="17">
        <f t="shared" si="20"/>
        <v>14451</v>
      </c>
      <c r="L84" s="17">
        <f t="shared" si="21"/>
        <v>75328</v>
      </c>
      <c r="M84" s="17">
        <f t="shared" si="22"/>
        <v>96010</v>
      </c>
      <c r="N84" s="29">
        <f t="shared" si="23"/>
        <v>3.4581997622735297</v>
      </c>
      <c r="O84" s="61"/>
      <c r="P84" s="17">
        <f>SUM(P79:P83)</f>
        <v>143</v>
      </c>
      <c r="Q84" s="17">
        <f>SUM(Q79:Q83)</f>
        <v>180</v>
      </c>
      <c r="R84" s="17">
        <f>SUM(R79:R83)</f>
        <v>3</v>
      </c>
    </row>
    <row r="85" spans="1:20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</row>
    <row r="86" spans="1:20" ht="15" customHeight="1">
      <c r="A86" s="62" t="s">
        <v>58</v>
      </c>
      <c r="B86" s="3" t="s">
        <v>59</v>
      </c>
      <c r="C86" s="10">
        <v>174</v>
      </c>
      <c r="D86" s="13">
        <v>305</v>
      </c>
      <c r="E86" s="13">
        <v>344</v>
      </c>
      <c r="F86" s="13">
        <v>658</v>
      </c>
      <c r="G86" s="13">
        <v>1819</v>
      </c>
      <c r="H86" s="18">
        <f t="shared" ref="H86:H91" si="25">SUM(D86:G86)</f>
        <v>3126</v>
      </c>
      <c r="I86" s="10">
        <f>D86*1</f>
        <v>305</v>
      </c>
      <c r="J86" s="10">
        <f>E86*2</f>
        <v>688</v>
      </c>
      <c r="K86" s="10">
        <f>F86*3</f>
        <v>1974</v>
      </c>
      <c r="L86" s="10">
        <f>G86*4</f>
        <v>7276</v>
      </c>
      <c r="M86" s="10">
        <f>SUM(I86:L86)</f>
        <v>10243</v>
      </c>
      <c r="N86" s="28">
        <f>M86/H86</f>
        <v>3.2767114523352525</v>
      </c>
      <c r="O86" s="61">
        <f>SQRT((((1-N91)^2)*D91+((2-N91)^2)*E91+((3-N91)^2)*F91+((4-N91)^2)*G91)/H91)</f>
        <v>0.87856221280404034</v>
      </c>
      <c r="P86" s="10">
        <v>5</v>
      </c>
      <c r="Q86" s="10">
        <v>24</v>
      </c>
      <c r="R86" s="10">
        <v>0</v>
      </c>
    </row>
    <row r="87" spans="1:20" ht="15" customHeight="1">
      <c r="A87" s="62"/>
      <c r="B87" s="3" t="s">
        <v>60</v>
      </c>
      <c r="C87" s="10">
        <v>51</v>
      </c>
      <c r="D87" s="13">
        <v>82</v>
      </c>
      <c r="E87" s="13">
        <v>128</v>
      </c>
      <c r="F87" s="13">
        <v>310</v>
      </c>
      <c r="G87" s="13">
        <v>1241</v>
      </c>
      <c r="H87" s="18">
        <f t="shared" si="25"/>
        <v>1761</v>
      </c>
      <c r="I87" s="10">
        <f t="shared" ref="I87:I91" si="26">D87*1</f>
        <v>82</v>
      </c>
      <c r="J87" s="10">
        <f t="shared" ref="J87:J91" si="27">E87*2</f>
        <v>256</v>
      </c>
      <c r="K87" s="10">
        <f t="shared" ref="K87:K91" si="28">F87*3</f>
        <v>930</v>
      </c>
      <c r="L87" s="10">
        <f t="shared" ref="L87:L90" si="29">G87*4</f>
        <v>4964</v>
      </c>
      <c r="M87" s="10">
        <f t="shared" ref="M87:M91" si="30">SUM(I87:L87)</f>
        <v>6232</v>
      </c>
      <c r="N87" s="28">
        <f t="shared" ref="N87:N91" si="31">M87/H87</f>
        <v>3.5388983532084044</v>
      </c>
      <c r="O87" s="61"/>
      <c r="P87" s="10">
        <v>8</v>
      </c>
      <c r="Q87" s="10">
        <v>14</v>
      </c>
      <c r="R87" s="10">
        <v>0</v>
      </c>
    </row>
    <row r="88" spans="1:20" ht="15" customHeight="1">
      <c r="A88" s="62"/>
      <c r="B88" s="3" t="s">
        <v>61</v>
      </c>
      <c r="C88" s="10">
        <v>385</v>
      </c>
      <c r="D88" s="13">
        <v>194</v>
      </c>
      <c r="E88" s="13">
        <v>354</v>
      </c>
      <c r="F88" s="13">
        <v>925</v>
      </c>
      <c r="G88" s="13">
        <v>2546</v>
      </c>
      <c r="H88" s="18">
        <f t="shared" si="25"/>
        <v>4019</v>
      </c>
      <c r="I88" s="10">
        <f t="shared" si="26"/>
        <v>194</v>
      </c>
      <c r="J88" s="10">
        <f t="shared" si="27"/>
        <v>708</v>
      </c>
      <c r="K88" s="10">
        <f t="shared" si="28"/>
        <v>2775</v>
      </c>
      <c r="L88" s="10">
        <f t="shared" si="29"/>
        <v>10184</v>
      </c>
      <c r="M88" s="10">
        <f t="shared" si="30"/>
        <v>13861</v>
      </c>
      <c r="N88" s="28">
        <f t="shared" si="31"/>
        <v>3.4488678775814878</v>
      </c>
      <c r="O88" s="61"/>
      <c r="P88" s="10">
        <v>9</v>
      </c>
      <c r="Q88" s="10">
        <v>32</v>
      </c>
      <c r="R88" s="10">
        <v>0</v>
      </c>
    </row>
    <row r="89" spans="1:20" ht="15" customHeight="1">
      <c r="A89" s="62"/>
      <c r="B89" s="3" t="s">
        <v>62</v>
      </c>
      <c r="C89" s="10">
        <v>266</v>
      </c>
      <c r="D89" s="13">
        <v>176</v>
      </c>
      <c r="E89" s="13">
        <v>164</v>
      </c>
      <c r="F89" s="13">
        <v>399</v>
      </c>
      <c r="G89" s="13">
        <v>1791</v>
      </c>
      <c r="H89" s="18">
        <f t="shared" si="25"/>
        <v>2530</v>
      </c>
      <c r="I89" s="10">
        <f t="shared" si="26"/>
        <v>176</v>
      </c>
      <c r="J89" s="10">
        <f t="shared" si="27"/>
        <v>328</v>
      </c>
      <c r="K89" s="10">
        <f t="shared" si="28"/>
        <v>1197</v>
      </c>
      <c r="L89" s="10">
        <f t="shared" si="29"/>
        <v>7164</v>
      </c>
      <c r="M89" s="10">
        <f t="shared" si="30"/>
        <v>8865</v>
      </c>
      <c r="N89" s="28">
        <f t="shared" si="31"/>
        <v>3.5039525691699605</v>
      </c>
      <c r="O89" s="61"/>
      <c r="P89" s="10">
        <v>9</v>
      </c>
      <c r="Q89" s="10">
        <v>17</v>
      </c>
      <c r="R89" s="10">
        <v>0</v>
      </c>
    </row>
    <row r="90" spans="1:20" ht="15" customHeight="1">
      <c r="A90" s="62"/>
      <c r="B90" s="3" t="s">
        <v>63</v>
      </c>
      <c r="C90" s="10">
        <v>315</v>
      </c>
      <c r="D90" s="13">
        <v>295</v>
      </c>
      <c r="E90" s="13">
        <v>356</v>
      </c>
      <c r="F90" s="13">
        <v>813</v>
      </c>
      <c r="G90" s="13">
        <v>4341</v>
      </c>
      <c r="H90" s="18">
        <f t="shared" si="25"/>
        <v>5805</v>
      </c>
      <c r="I90" s="10">
        <f t="shared" si="26"/>
        <v>295</v>
      </c>
      <c r="J90" s="10">
        <f t="shared" si="27"/>
        <v>712</v>
      </c>
      <c r="K90" s="10">
        <f t="shared" si="28"/>
        <v>2439</v>
      </c>
      <c r="L90" s="10">
        <f t="shared" si="29"/>
        <v>17364</v>
      </c>
      <c r="M90" s="10">
        <f t="shared" si="30"/>
        <v>20810</v>
      </c>
      <c r="N90" s="28">
        <f t="shared" si="31"/>
        <v>3.5848406546080964</v>
      </c>
      <c r="O90" s="61"/>
      <c r="P90" s="10">
        <v>16</v>
      </c>
      <c r="Q90" s="10">
        <v>24</v>
      </c>
      <c r="R90" s="10">
        <v>0</v>
      </c>
    </row>
    <row r="91" spans="1:20">
      <c r="A91" s="62"/>
      <c r="B91" s="15" t="s">
        <v>154</v>
      </c>
      <c r="C91" s="17">
        <f>SUM(C86:C90)</f>
        <v>1191</v>
      </c>
      <c r="D91" s="17">
        <f>SUM(D86:D90)</f>
        <v>1052</v>
      </c>
      <c r="E91" s="17">
        <f>SUM(E86:E90)</f>
        <v>1346</v>
      </c>
      <c r="F91" s="17">
        <f>SUM(F86:F90)</f>
        <v>3105</v>
      </c>
      <c r="G91" s="17">
        <f>SUM(G86:G90)</f>
        <v>11738</v>
      </c>
      <c r="H91" s="17">
        <f t="shared" si="25"/>
        <v>17241</v>
      </c>
      <c r="I91" s="17">
        <f t="shared" si="26"/>
        <v>1052</v>
      </c>
      <c r="J91" s="17">
        <f t="shared" si="27"/>
        <v>2692</v>
      </c>
      <c r="K91" s="17">
        <f t="shared" si="28"/>
        <v>9315</v>
      </c>
      <c r="L91" s="17">
        <f>G91*4</f>
        <v>46952</v>
      </c>
      <c r="M91" s="17">
        <f t="shared" si="30"/>
        <v>60011</v>
      </c>
      <c r="N91" s="29">
        <f t="shared" si="31"/>
        <v>3.4807145757206657</v>
      </c>
      <c r="O91" s="61"/>
      <c r="P91" s="17">
        <f>SUM(P86:P90)</f>
        <v>47</v>
      </c>
      <c r="Q91" s="17">
        <f>SUM(Q86:Q90)</f>
        <v>111</v>
      </c>
      <c r="R91" s="17">
        <f>SUM(R86:R90)</f>
        <v>0</v>
      </c>
    </row>
    <row r="92" spans="1:20">
      <c r="A92" s="63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5"/>
      <c r="T92" s="35"/>
    </row>
    <row r="93" spans="1:20" ht="15" customHeight="1">
      <c r="A93" s="56" t="s">
        <v>64</v>
      </c>
      <c r="B93" s="3" t="s">
        <v>65</v>
      </c>
      <c r="C93" s="10">
        <v>190</v>
      </c>
      <c r="D93" s="13">
        <v>201</v>
      </c>
      <c r="E93" s="13">
        <v>198</v>
      </c>
      <c r="F93" s="13">
        <v>277</v>
      </c>
      <c r="G93" s="13">
        <v>718</v>
      </c>
      <c r="H93" s="18">
        <f>SUM(D93:G93)</f>
        <v>1394</v>
      </c>
      <c r="I93" s="10">
        <f>D93*1</f>
        <v>201</v>
      </c>
      <c r="J93" s="10">
        <f>E93*2</f>
        <v>396</v>
      </c>
      <c r="K93" s="10">
        <f>F93*3</f>
        <v>831</v>
      </c>
      <c r="L93" s="10">
        <f>G93*4</f>
        <v>2872</v>
      </c>
      <c r="M93" s="10">
        <f>SUM(I93:L93)</f>
        <v>4300</v>
      </c>
      <c r="N93" s="28">
        <f>M93/H93</f>
        <v>3.0846484935437588</v>
      </c>
      <c r="O93" s="61">
        <f>SQRT((((1-N97)^2)*D97+((2-N97)^2)*E97+((3-N97)^2)*F97+((4-N97)^2)*G97)/H97)</f>
        <v>0.87307941210022222</v>
      </c>
      <c r="P93" s="10">
        <v>8</v>
      </c>
      <c r="Q93" s="10">
        <v>15</v>
      </c>
      <c r="R93" s="10">
        <v>1</v>
      </c>
    </row>
    <row r="94" spans="1:20" ht="15" customHeight="1">
      <c r="A94" s="56"/>
      <c r="B94" s="3" t="s">
        <v>66</v>
      </c>
      <c r="C94" s="10">
        <v>278</v>
      </c>
      <c r="D94" s="13">
        <v>181</v>
      </c>
      <c r="E94" s="13">
        <v>196</v>
      </c>
      <c r="F94" s="13">
        <v>526</v>
      </c>
      <c r="G94" s="13">
        <v>3355</v>
      </c>
      <c r="H94" s="18">
        <f>SUM(D94:G94)</f>
        <v>4258</v>
      </c>
      <c r="I94" s="10">
        <f t="shared" ref="I94:I97" si="32">D94*1</f>
        <v>181</v>
      </c>
      <c r="J94" s="10">
        <f t="shared" ref="J94:J97" si="33">E94*2</f>
        <v>392</v>
      </c>
      <c r="K94" s="10">
        <f t="shared" ref="K94:K97" si="34">F94*3</f>
        <v>1578</v>
      </c>
      <c r="L94" s="10">
        <f t="shared" ref="L94:L97" si="35">G94*4</f>
        <v>13420</v>
      </c>
      <c r="M94" s="10">
        <f t="shared" ref="M94:M97" si="36">SUM(I94:L94)</f>
        <v>15571</v>
      </c>
      <c r="N94" s="28">
        <f t="shared" ref="N94:N97" si="37">M94/H94</f>
        <v>3.6568811648661343</v>
      </c>
      <c r="O94" s="61"/>
      <c r="P94" s="10">
        <v>42</v>
      </c>
      <c r="Q94" s="10">
        <v>18</v>
      </c>
      <c r="R94" s="10">
        <v>0</v>
      </c>
    </row>
    <row r="95" spans="1:20" ht="15" customHeight="1">
      <c r="A95" s="56"/>
      <c r="B95" s="3" t="s">
        <v>67</v>
      </c>
      <c r="C95" s="10">
        <v>355</v>
      </c>
      <c r="D95" s="13">
        <v>255</v>
      </c>
      <c r="E95" s="13">
        <v>402</v>
      </c>
      <c r="F95" s="13">
        <v>738</v>
      </c>
      <c r="G95" s="13">
        <v>2726</v>
      </c>
      <c r="H95" s="18">
        <f>SUM(D95:G95)</f>
        <v>4121</v>
      </c>
      <c r="I95" s="10">
        <f t="shared" si="32"/>
        <v>255</v>
      </c>
      <c r="J95" s="10">
        <f t="shared" si="33"/>
        <v>804</v>
      </c>
      <c r="K95" s="10">
        <f t="shared" si="34"/>
        <v>2214</v>
      </c>
      <c r="L95" s="10">
        <f t="shared" si="35"/>
        <v>10904</v>
      </c>
      <c r="M95" s="10">
        <f t="shared" si="36"/>
        <v>14177</v>
      </c>
      <c r="N95" s="28">
        <f t="shared" si="37"/>
        <v>3.4401844212569763</v>
      </c>
      <c r="O95" s="61"/>
      <c r="P95" s="10">
        <v>21</v>
      </c>
      <c r="Q95" s="10">
        <v>32</v>
      </c>
      <c r="R95" s="10">
        <v>1</v>
      </c>
    </row>
    <row r="96" spans="1:20" ht="15" customHeight="1">
      <c r="A96" s="56"/>
      <c r="B96" s="3" t="s">
        <v>68</v>
      </c>
      <c r="C96" s="10">
        <v>553</v>
      </c>
      <c r="D96" s="13">
        <v>211</v>
      </c>
      <c r="E96" s="13">
        <v>282</v>
      </c>
      <c r="F96" s="13">
        <v>742</v>
      </c>
      <c r="G96" s="13">
        <v>3132</v>
      </c>
      <c r="H96" s="18">
        <f>SUM(D96:G96)</f>
        <v>4367</v>
      </c>
      <c r="I96" s="10">
        <f t="shared" si="32"/>
        <v>211</v>
      </c>
      <c r="J96" s="10">
        <f t="shared" si="33"/>
        <v>564</v>
      </c>
      <c r="K96" s="10">
        <f t="shared" si="34"/>
        <v>2226</v>
      </c>
      <c r="L96" s="10">
        <f t="shared" si="35"/>
        <v>12528</v>
      </c>
      <c r="M96" s="10">
        <f t="shared" si="36"/>
        <v>15529</v>
      </c>
      <c r="N96" s="28">
        <f t="shared" si="37"/>
        <v>3.5559880925120222</v>
      </c>
      <c r="O96" s="61"/>
      <c r="P96" s="10">
        <v>37</v>
      </c>
      <c r="Q96" s="10">
        <v>14</v>
      </c>
      <c r="R96" s="10">
        <v>0</v>
      </c>
    </row>
    <row r="97" spans="1:20">
      <c r="A97" s="56"/>
      <c r="B97" s="15" t="s">
        <v>154</v>
      </c>
      <c r="C97" s="17">
        <f>SUM(C93:C96)</f>
        <v>1376</v>
      </c>
      <c r="D97" s="17">
        <f>SUM(D93:D96)</f>
        <v>848</v>
      </c>
      <c r="E97" s="17">
        <f>SUM(E93:E96)</f>
        <v>1078</v>
      </c>
      <c r="F97" s="17">
        <f>SUM(F93:F96)</f>
        <v>2283</v>
      </c>
      <c r="G97" s="17">
        <f>SUM(G93:G96)</f>
        <v>9931</v>
      </c>
      <c r="H97" s="17">
        <f>SUM(D97:G97)</f>
        <v>14140</v>
      </c>
      <c r="I97" s="17">
        <f t="shared" si="32"/>
        <v>848</v>
      </c>
      <c r="J97" s="17">
        <f t="shared" si="33"/>
        <v>2156</v>
      </c>
      <c r="K97" s="17">
        <f t="shared" si="34"/>
        <v>6849</v>
      </c>
      <c r="L97" s="17">
        <f t="shared" si="35"/>
        <v>39724</v>
      </c>
      <c r="M97" s="17">
        <f t="shared" si="36"/>
        <v>49577</v>
      </c>
      <c r="N97" s="29">
        <f t="shared" si="37"/>
        <v>3.5061527581329561</v>
      </c>
      <c r="O97" s="61"/>
      <c r="P97" s="17">
        <v>108</v>
      </c>
      <c r="Q97" s="17">
        <v>79</v>
      </c>
      <c r="R97" s="17">
        <v>2</v>
      </c>
    </row>
    <row r="98" spans="1:20">
      <c r="A98" s="63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5"/>
      <c r="T98" s="35"/>
    </row>
    <row r="99" spans="1:20" ht="23.25" customHeight="1">
      <c r="A99" s="56" t="s">
        <v>69</v>
      </c>
      <c r="B99" s="4" t="s">
        <v>70</v>
      </c>
      <c r="C99" s="10">
        <v>936</v>
      </c>
      <c r="D99" s="13">
        <v>954</v>
      </c>
      <c r="E99" s="13">
        <v>1203</v>
      </c>
      <c r="F99" s="13">
        <v>2515</v>
      </c>
      <c r="G99" s="13">
        <v>8720</v>
      </c>
      <c r="H99" s="18">
        <f>SUM(D99:G99)</f>
        <v>13392</v>
      </c>
      <c r="I99" s="10">
        <f>D99*1</f>
        <v>954</v>
      </c>
      <c r="J99" s="10">
        <f>E99*2</f>
        <v>2406</v>
      </c>
      <c r="K99" s="10">
        <f>F99*3</f>
        <v>7545</v>
      </c>
      <c r="L99" s="10">
        <f>G99*4</f>
        <v>34880</v>
      </c>
      <c r="M99" s="10">
        <f>SUM(I99:L99)</f>
        <v>45785</v>
      </c>
      <c r="N99" s="28">
        <f>M99/H99</f>
        <v>3.418832138590203</v>
      </c>
      <c r="O99" s="61">
        <f>SQRT((((1-N100)^2)*D100+((2-N100)^2)*E100+((3-N100)^2)*F100+((4-N100)^2)*G100)/H100)</f>
        <v>0.92222048953639879</v>
      </c>
      <c r="P99" s="10">
        <v>34</v>
      </c>
      <c r="Q99" s="10">
        <v>82</v>
      </c>
      <c r="R99" s="10">
        <v>3</v>
      </c>
      <c r="T99" s="35"/>
    </row>
    <row r="100" spans="1:20">
      <c r="A100" s="56"/>
      <c r="B100" s="15" t="s">
        <v>154</v>
      </c>
      <c r="C100" s="20">
        <f>SUM(C99)</f>
        <v>936</v>
      </c>
      <c r="D100" s="20">
        <f>SUM(D99)</f>
        <v>954</v>
      </c>
      <c r="E100" s="20">
        <f>SUM(E99)</f>
        <v>1203</v>
      </c>
      <c r="F100" s="20">
        <f>SUM(F99)</f>
        <v>2515</v>
      </c>
      <c r="G100" s="20">
        <f>SUM(G99)</f>
        <v>8720</v>
      </c>
      <c r="H100" s="17">
        <f>SUM(D100:G100)</f>
        <v>13392</v>
      </c>
      <c r="I100" s="20">
        <f>D100*1</f>
        <v>954</v>
      </c>
      <c r="J100" s="20">
        <f>E100*2</f>
        <v>2406</v>
      </c>
      <c r="K100" s="20">
        <f>F100*3</f>
        <v>7545</v>
      </c>
      <c r="L100" s="20">
        <f>G100*4</f>
        <v>34880</v>
      </c>
      <c r="M100" s="20">
        <f>SUM(I100:L100)</f>
        <v>45785</v>
      </c>
      <c r="N100" s="29">
        <f>M100/H100</f>
        <v>3.418832138590203</v>
      </c>
      <c r="O100" s="61"/>
      <c r="P100" s="17">
        <f>SUM(P99)</f>
        <v>34</v>
      </c>
      <c r="Q100" s="17">
        <f>SUM(Q99)</f>
        <v>82</v>
      </c>
      <c r="R100" s="17">
        <f>SUM(R99)</f>
        <v>3</v>
      </c>
    </row>
    <row r="101" spans="1:20">
      <c r="A101" s="63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5"/>
    </row>
    <row r="102" spans="1:20" ht="21" customHeight="1">
      <c r="A102" s="56" t="s">
        <v>71</v>
      </c>
      <c r="B102" s="3" t="s">
        <v>72</v>
      </c>
      <c r="C102" s="10">
        <v>32</v>
      </c>
      <c r="D102" s="13">
        <v>1</v>
      </c>
      <c r="E102" s="13">
        <v>2</v>
      </c>
      <c r="F102" s="13">
        <v>27</v>
      </c>
      <c r="G102" s="13">
        <v>46</v>
      </c>
      <c r="H102" s="18">
        <f>SUM(D102:G102)</f>
        <v>76</v>
      </c>
      <c r="I102" s="10">
        <f>D102*1</f>
        <v>1</v>
      </c>
      <c r="J102" s="10">
        <f>E102*2</f>
        <v>4</v>
      </c>
      <c r="K102" s="10">
        <f>F102*3</f>
        <v>81</v>
      </c>
      <c r="L102" s="10">
        <f>G102*4</f>
        <v>184</v>
      </c>
      <c r="M102" s="10">
        <f>SUM(I102:L102)</f>
        <v>270</v>
      </c>
      <c r="N102" s="28">
        <f>M102/H102</f>
        <v>3.5526315789473686</v>
      </c>
      <c r="O102" s="61">
        <f>SQRT((((1-N103)^2)*D103+((2-N103)^2)*E103+((3-N103)^2)*F103+((4-N103)^2)*G103)/H103)</f>
        <v>0.61547450334349996</v>
      </c>
      <c r="P102" s="32">
        <v>0</v>
      </c>
      <c r="Q102" s="32">
        <v>1</v>
      </c>
      <c r="R102" s="33">
        <v>0</v>
      </c>
    </row>
    <row r="103" spans="1:20" ht="15" customHeight="1">
      <c r="A103" s="56"/>
      <c r="B103" s="15" t="s">
        <v>154</v>
      </c>
      <c r="C103" s="20">
        <f>SUM(C102)</f>
        <v>32</v>
      </c>
      <c r="D103" s="20">
        <f>SUM(D102)</f>
        <v>1</v>
      </c>
      <c r="E103" s="20">
        <f>SUM(E102)</f>
        <v>2</v>
      </c>
      <c r="F103" s="20">
        <f>SUM(F102)</f>
        <v>27</v>
      </c>
      <c r="G103" s="20">
        <f>SUM(G102)</f>
        <v>46</v>
      </c>
      <c r="H103" s="17">
        <f>SUM(D103:G103)</f>
        <v>76</v>
      </c>
      <c r="I103" s="20">
        <f>SUM(I102)</f>
        <v>1</v>
      </c>
      <c r="J103" s="20">
        <f>SUM(J102)</f>
        <v>4</v>
      </c>
      <c r="K103" s="20">
        <f>SUM(K102)</f>
        <v>81</v>
      </c>
      <c r="L103" s="20">
        <f>SUM(L102)</f>
        <v>184</v>
      </c>
      <c r="M103" s="20">
        <f>SUM(I103:L103)</f>
        <v>270</v>
      </c>
      <c r="N103" s="29">
        <f>M103/H103</f>
        <v>3.5526315789473686</v>
      </c>
      <c r="O103" s="61"/>
      <c r="P103" s="34">
        <f>SUM(P102)</f>
        <v>0</v>
      </c>
      <c r="Q103" s="34">
        <f>SUM(Q102)</f>
        <v>1</v>
      </c>
      <c r="R103" s="34">
        <f>SUM(R102)</f>
        <v>0</v>
      </c>
    </row>
    <row r="104" spans="1:20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T104" s="35"/>
    </row>
    <row r="105" spans="1:20" ht="25.5" customHeight="1">
      <c r="A105" s="56" t="s">
        <v>73</v>
      </c>
      <c r="B105" s="3" t="s">
        <v>74</v>
      </c>
      <c r="C105" s="10">
        <v>115</v>
      </c>
      <c r="D105" s="13">
        <v>171</v>
      </c>
      <c r="E105" s="13">
        <v>206</v>
      </c>
      <c r="F105" s="13">
        <v>532</v>
      </c>
      <c r="G105" s="13">
        <v>2084</v>
      </c>
      <c r="H105" s="18">
        <f>SUM(D105:G105)</f>
        <v>2993</v>
      </c>
      <c r="I105" s="10">
        <f>D105*1</f>
        <v>171</v>
      </c>
      <c r="J105" s="10">
        <f>E105*2</f>
        <v>412</v>
      </c>
      <c r="K105" s="10">
        <f>F105*3</f>
        <v>1596</v>
      </c>
      <c r="L105" s="10">
        <f>G105*4</f>
        <v>8336</v>
      </c>
      <c r="M105" s="10">
        <f>SUM(I105:L105)</f>
        <v>10515</v>
      </c>
      <c r="N105" s="28">
        <f>M105/H105</f>
        <v>3.5131974607417309</v>
      </c>
      <c r="O105" s="61">
        <f>SQRT((((1-N106)^2)*D106+((2-N106)^2)*E106+((3-N106)^2)*F106+((4-N106)^2)*G106)/H106)</f>
        <v>0.85456434550886939</v>
      </c>
      <c r="P105" s="10">
        <v>8</v>
      </c>
      <c r="Q105" s="10">
        <v>6</v>
      </c>
      <c r="R105" s="10">
        <v>0</v>
      </c>
    </row>
    <row r="106" spans="1:20" ht="24" customHeight="1">
      <c r="A106" s="56"/>
      <c r="B106" s="15" t="s">
        <v>154</v>
      </c>
      <c r="C106" s="17">
        <f>SUM(C105)</f>
        <v>115</v>
      </c>
      <c r="D106" s="17">
        <f>SUM(D105)</f>
        <v>171</v>
      </c>
      <c r="E106" s="17">
        <f>SUM(E105)</f>
        <v>206</v>
      </c>
      <c r="F106" s="17">
        <f>SUM(F105)</f>
        <v>532</v>
      </c>
      <c r="G106" s="17">
        <f>SUM(G105)</f>
        <v>2084</v>
      </c>
      <c r="H106" s="17">
        <f>SUM(D106:G106)</f>
        <v>2993</v>
      </c>
      <c r="I106" s="17">
        <f>D106*1</f>
        <v>171</v>
      </c>
      <c r="J106" s="17">
        <f>E106*2</f>
        <v>412</v>
      </c>
      <c r="K106" s="17">
        <f>F106*3</f>
        <v>1596</v>
      </c>
      <c r="L106" s="17">
        <f>G106*4</f>
        <v>8336</v>
      </c>
      <c r="M106" s="17">
        <f>SUM(I106:L106)</f>
        <v>10515</v>
      </c>
      <c r="N106" s="29">
        <f>M106/H106</f>
        <v>3.5131974607417309</v>
      </c>
      <c r="O106" s="61"/>
      <c r="P106" s="17">
        <f>SUM(P105)</f>
        <v>8</v>
      </c>
      <c r="Q106" s="17">
        <f>SUM(Q105)</f>
        <v>6</v>
      </c>
      <c r="R106" s="17">
        <f>SUM(R105)</f>
        <v>0</v>
      </c>
    </row>
    <row r="107" spans="1:20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T107" s="35"/>
    </row>
    <row r="108" spans="1:20" ht="16.5" customHeight="1">
      <c r="A108" s="71" t="s">
        <v>75</v>
      </c>
      <c r="B108" s="4" t="s">
        <v>76</v>
      </c>
      <c r="C108" s="13">
        <v>835</v>
      </c>
      <c r="D108" s="13">
        <v>917</v>
      </c>
      <c r="E108" s="13">
        <v>1226</v>
      </c>
      <c r="F108" s="13">
        <v>2756</v>
      </c>
      <c r="G108" s="13">
        <v>9590</v>
      </c>
      <c r="H108" s="23">
        <f>SUM(D108:G108)</f>
        <v>14489</v>
      </c>
      <c r="I108" s="13">
        <f>D108*1</f>
        <v>917</v>
      </c>
      <c r="J108" s="13">
        <f>E108*2</f>
        <v>2452</v>
      </c>
      <c r="K108" s="13">
        <f>F108*3</f>
        <v>8268</v>
      </c>
      <c r="L108" s="13">
        <f>G108*4</f>
        <v>38360</v>
      </c>
      <c r="M108" s="13">
        <f>SUM(I108:L108)</f>
        <v>49997</v>
      </c>
      <c r="N108" s="30">
        <f>M108/H108</f>
        <v>3.4506867278625162</v>
      </c>
      <c r="O108" s="72">
        <f>SQRT((((1-N109)^2)*D109+((2-N109)^2)*E109+((3-N109)^2)*F109+((4-N109)^2)*G109)/H109)</f>
        <v>0.89248887049107184</v>
      </c>
      <c r="P108" s="13">
        <v>46</v>
      </c>
      <c r="Q108" s="13">
        <v>124</v>
      </c>
      <c r="R108" s="13">
        <v>3</v>
      </c>
    </row>
    <row r="109" spans="1:20">
      <c r="A109" s="71"/>
      <c r="B109" s="15" t="s">
        <v>154</v>
      </c>
      <c r="C109" s="17">
        <f>SUM(C108)</f>
        <v>835</v>
      </c>
      <c r="D109" s="17">
        <f>SUM(D108)</f>
        <v>917</v>
      </c>
      <c r="E109" s="17">
        <f>SUM(E108)</f>
        <v>1226</v>
      </c>
      <c r="F109" s="17">
        <f>SUM(F108)</f>
        <v>2756</v>
      </c>
      <c r="G109" s="17">
        <f>SUM(G108)</f>
        <v>9590</v>
      </c>
      <c r="H109" s="17">
        <f>SUM(D109:G109)</f>
        <v>14489</v>
      </c>
      <c r="I109" s="17">
        <f>D109*1</f>
        <v>917</v>
      </c>
      <c r="J109" s="17">
        <f>E109*2</f>
        <v>2452</v>
      </c>
      <c r="K109" s="17">
        <f>F109*3</f>
        <v>8268</v>
      </c>
      <c r="L109" s="17">
        <f>G109*4</f>
        <v>38360</v>
      </c>
      <c r="M109" s="17">
        <f>SUM(I109:L109)</f>
        <v>49997</v>
      </c>
      <c r="N109" s="29">
        <f>M109/H109</f>
        <v>3.4506867278625162</v>
      </c>
      <c r="O109" s="72"/>
      <c r="P109" s="17">
        <f>SUM(P108)</f>
        <v>46</v>
      </c>
      <c r="Q109" s="17">
        <f>SUM(Q108)</f>
        <v>124</v>
      </c>
      <c r="R109" s="17">
        <f>SUM(R108)</f>
        <v>3</v>
      </c>
      <c r="S109" s="54"/>
    </row>
    <row r="110" spans="1:20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T110" s="35"/>
    </row>
    <row r="111" spans="1:20" ht="15" customHeight="1">
      <c r="A111" s="56" t="s">
        <v>77</v>
      </c>
      <c r="B111" s="3" t="s">
        <v>78</v>
      </c>
      <c r="C111" s="10">
        <v>1368</v>
      </c>
      <c r="D111" s="13">
        <v>656</v>
      </c>
      <c r="E111" s="13">
        <v>890</v>
      </c>
      <c r="F111" s="13">
        <v>1849</v>
      </c>
      <c r="G111" s="13">
        <v>7249</v>
      </c>
      <c r="H111" s="18">
        <f>SUM(D111:G111)</f>
        <v>10644</v>
      </c>
      <c r="I111" s="10">
        <f>D111*1</f>
        <v>656</v>
      </c>
      <c r="J111" s="10">
        <f>E111*2</f>
        <v>1780</v>
      </c>
      <c r="K111" s="10">
        <f>F111*3</f>
        <v>5547</v>
      </c>
      <c r="L111" s="10">
        <f>G111*4</f>
        <v>28996</v>
      </c>
      <c r="M111" s="10">
        <f>SUM(I111:L111)</f>
        <v>36979</v>
      </c>
      <c r="N111" s="28">
        <f>M111/H111</f>
        <v>3.4741638481773771</v>
      </c>
      <c r="O111" s="61">
        <f>SQRT((((1-N114)^2)*D114+((2-N114)^2)*E114+((3-N114)^2)*F114+((4-N114)^2)*G114)/H114)</f>
        <v>0.85763093325429485</v>
      </c>
      <c r="P111" s="10">
        <v>55</v>
      </c>
      <c r="Q111" s="10">
        <v>61</v>
      </c>
      <c r="R111" s="10">
        <v>1</v>
      </c>
    </row>
    <row r="112" spans="1:20" ht="15" customHeight="1">
      <c r="A112" s="56"/>
      <c r="B112" s="3" t="s">
        <v>79</v>
      </c>
      <c r="C112" s="10">
        <v>395</v>
      </c>
      <c r="D112" s="13">
        <v>180</v>
      </c>
      <c r="E112" s="13">
        <v>367</v>
      </c>
      <c r="F112" s="13">
        <v>917</v>
      </c>
      <c r="G112" s="13">
        <v>3421</v>
      </c>
      <c r="H112" s="18">
        <f>SUM(D112:G112)</f>
        <v>4885</v>
      </c>
      <c r="I112" s="10">
        <f t="shared" ref="I112:I114" si="38">D112*1</f>
        <v>180</v>
      </c>
      <c r="J112" s="10">
        <f t="shared" ref="J112:J113" si="39">E112*2</f>
        <v>734</v>
      </c>
      <c r="K112" s="10">
        <f t="shared" ref="K112:K114" si="40">F112*3</f>
        <v>2751</v>
      </c>
      <c r="L112" s="10">
        <f t="shared" ref="L112:L114" si="41">G112*4</f>
        <v>13684</v>
      </c>
      <c r="M112" s="10">
        <f t="shared" ref="M112:M114" si="42">SUM(I112:L112)</f>
        <v>17349</v>
      </c>
      <c r="N112" s="28">
        <f t="shared" ref="N112:N114" si="43">M112/H112</f>
        <v>3.5514841351074717</v>
      </c>
      <c r="O112" s="61"/>
      <c r="P112" s="10">
        <v>18</v>
      </c>
      <c r="Q112" s="10">
        <v>24</v>
      </c>
      <c r="R112" s="10">
        <v>1</v>
      </c>
    </row>
    <row r="113" spans="1:20" ht="20.25" customHeight="1">
      <c r="A113" s="56"/>
      <c r="B113" s="3" t="s">
        <v>80</v>
      </c>
      <c r="C113" s="10">
        <v>426</v>
      </c>
      <c r="D113" s="13">
        <v>164</v>
      </c>
      <c r="E113" s="13">
        <v>202</v>
      </c>
      <c r="F113" s="13">
        <v>431</v>
      </c>
      <c r="G113" s="13">
        <v>2041</v>
      </c>
      <c r="H113" s="18">
        <f>SUM(D113:G113)</f>
        <v>2838</v>
      </c>
      <c r="I113" s="10">
        <f t="shared" si="38"/>
        <v>164</v>
      </c>
      <c r="J113" s="10">
        <f t="shared" si="39"/>
        <v>404</v>
      </c>
      <c r="K113" s="10">
        <f t="shared" si="40"/>
        <v>1293</v>
      </c>
      <c r="L113" s="10">
        <f t="shared" si="41"/>
        <v>8164</v>
      </c>
      <c r="M113" s="10">
        <f t="shared" si="42"/>
        <v>10025</v>
      </c>
      <c r="N113" s="28">
        <f t="shared" si="43"/>
        <v>3.5324171952078931</v>
      </c>
      <c r="O113" s="61"/>
      <c r="P113" s="10">
        <v>12</v>
      </c>
      <c r="Q113" s="10">
        <v>23</v>
      </c>
      <c r="R113" s="10">
        <v>0</v>
      </c>
    </row>
    <row r="114" spans="1:20">
      <c r="A114" s="56"/>
      <c r="B114" s="15" t="s">
        <v>154</v>
      </c>
      <c r="C114" s="17">
        <f>SUM(C111:C113)</f>
        <v>2189</v>
      </c>
      <c r="D114" s="17">
        <f>SUM(D111:D113)</f>
        <v>1000</v>
      </c>
      <c r="E114" s="17">
        <f>SUM(E111:E113)</f>
        <v>1459</v>
      </c>
      <c r="F114" s="17">
        <f>SUM(F111:F113)</f>
        <v>3197</v>
      </c>
      <c r="G114" s="17">
        <f>SUM(G111:G113)</f>
        <v>12711</v>
      </c>
      <c r="H114" s="17">
        <f>SUM(D114:G114)</f>
        <v>18367</v>
      </c>
      <c r="I114" s="17">
        <f t="shared" si="38"/>
        <v>1000</v>
      </c>
      <c r="J114" s="17">
        <f>E114*2</f>
        <v>2918</v>
      </c>
      <c r="K114" s="17">
        <f t="shared" si="40"/>
        <v>9591</v>
      </c>
      <c r="L114" s="17">
        <f t="shared" si="41"/>
        <v>50844</v>
      </c>
      <c r="M114" s="17">
        <f t="shared" si="42"/>
        <v>64353</v>
      </c>
      <c r="N114" s="29">
        <f t="shared" si="43"/>
        <v>3.5037295148908369</v>
      </c>
      <c r="O114" s="61"/>
      <c r="P114" s="17">
        <f>SUM(P111:P113)</f>
        <v>85</v>
      </c>
      <c r="Q114" s="17">
        <f>SUM(Q111:Q113)</f>
        <v>108</v>
      </c>
      <c r="R114" s="17">
        <f>SUM(R111:R113)</f>
        <v>2</v>
      </c>
    </row>
    <row r="115" spans="1:20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T115" s="35"/>
    </row>
    <row r="116" spans="1:20" ht="20.25" customHeight="1">
      <c r="A116" s="73" t="s">
        <v>81</v>
      </c>
      <c r="B116" s="4" t="s">
        <v>82</v>
      </c>
      <c r="C116" s="10">
        <v>514</v>
      </c>
      <c r="D116" s="13">
        <v>316</v>
      </c>
      <c r="E116" s="13">
        <v>530</v>
      </c>
      <c r="F116" s="13">
        <v>1433</v>
      </c>
      <c r="G116" s="13">
        <v>7407</v>
      </c>
      <c r="H116" s="18">
        <f>SUM(D116:G116)</f>
        <v>9686</v>
      </c>
      <c r="I116" s="10">
        <f>D116*1</f>
        <v>316</v>
      </c>
      <c r="J116" s="10">
        <f>E116*2</f>
        <v>1060</v>
      </c>
      <c r="K116" s="10">
        <f>F116*3</f>
        <v>4299</v>
      </c>
      <c r="L116" s="10">
        <f>G116*4</f>
        <v>29628</v>
      </c>
      <c r="M116" s="10">
        <f>SUM(I116:L116)</f>
        <v>35303</v>
      </c>
      <c r="N116" s="28">
        <f>M116/H116</f>
        <v>3.6447449927730746</v>
      </c>
      <c r="O116" s="61">
        <f>SQRT((((1-N117)^2)*D117+((2-N117)^2)*E117+((3-N117)^2)*F117+((4-N117)^2)*G117)/H117)</f>
        <v>0.73091150287805273</v>
      </c>
      <c r="P116" s="10">
        <v>46</v>
      </c>
      <c r="Q116" s="10">
        <v>31</v>
      </c>
      <c r="R116" s="10">
        <v>0</v>
      </c>
    </row>
    <row r="117" spans="1:20">
      <c r="A117" s="73"/>
      <c r="B117" s="15" t="s">
        <v>154</v>
      </c>
      <c r="C117" s="20">
        <f>SUM(C116)</f>
        <v>514</v>
      </c>
      <c r="D117" s="20">
        <f>SUM(D116)</f>
        <v>316</v>
      </c>
      <c r="E117" s="20">
        <f>SUM(E116)</f>
        <v>530</v>
      </c>
      <c r="F117" s="20">
        <f>SUM(F116)</f>
        <v>1433</v>
      </c>
      <c r="G117" s="20">
        <f>SUM(G116)</f>
        <v>7407</v>
      </c>
      <c r="H117" s="17">
        <f>SUM(D117:G117)</f>
        <v>9686</v>
      </c>
      <c r="I117" s="20">
        <f>D117*1</f>
        <v>316</v>
      </c>
      <c r="J117" s="20">
        <f>E117*2</f>
        <v>1060</v>
      </c>
      <c r="K117" s="20">
        <f>F117*3</f>
        <v>4299</v>
      </c>
      <c r="L117" s="20">
        <f>G117*4</f>
        <v>29628</v>
      </c>
      <c r="M117" s="20">
        <f>SUM(I117:L117)</f>
        <v>35303</v>
      </c>
      <c r="N117" s="29">
        <f>M117/H117</f>
        <v>3.6447449927730746</v>
      </c>
      <c r="O117" s="61"/>
      <c r="P117" s="17">
        <f>SUM(P116)</f>
        <v>46</v>
      </c>
      <c r="Q117" s="17">
        <f>SUM(Q116)</f>
        <v>31</v>
      </c>
      <c r="R117" s="17">
        <f>SUM(R116)</f>
        <v>0</v>
      </c>
    </row>
    <row r="118" spans="1:20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T118" s="35"/>
    </row>
    <row r="119" spans="1:20" ht="15" customHeight="1">
      <c r="A119" s="62" t="s">
        <v>83</v>
      </c>
      <c r="B119" s="3" t="s">
        <v>84</v>
      </c>
      <c r="C119" s="10">
        <v>266</v>
      </c>
      <c r="D119" s="13">
        <v>175</v>
      </c>
      <c r="E119" s="13">
        <v>161</v>
      </c>
      <c r="F119" s="13">
        <v>440</v>
      </c>
      <c r="G119" s="13">
        <v>2582</v>
      </c>
      <c r="H119" s="18">
        <f>SUM(D119:G119)</f>
        <v>3358</v>
      </c>
      <c r="I119" s="10">
        <f>D119*1</f>
        <v>175</v>
      </c>
      <c r="J119" s="10">
        <f>E119*2</f>
        <v>322</v>
      </c>
      <c r="K119" s="10">
        <f>F119*3</f>
        <v>1320</v>
      </c>
      <c r="L119" s="10">
        <f>G119*4</f>
        <v>10328</v>
      </c>
      <c r="M119" s="10">
        <f>SUM(I119:L119)</f>
        <v>12145</v>
      </c>
      <c r="N119" s="28">
        <f>M119/H119</f>
        <v>3.6167361524717094</v>
      </c>
      <c r="O119" s="61">
        <f>SQRT((((1-N122)^2)*D122+((2-N122)^2)*E122+((3-N122)^2)*F122+((4-N122)^2)*G122)/H122)</f>
        <v>0.82796695050177349</v>
      </c>
      <c r="P119" s="10">
        <v>22</v>
      </c>
      <c r="Q119" s="10">
        <v>26</v>
      </c>
      <c r="R119" s="10">
        <v>0</v>
      </c>
    </row>
    <row r="120" spans="1:20" ht="15" customHeight="1">
      <c r="A120" s="62"/>
      <c r="B120" s="3" t="s">
        <v>85</v>
      </c>
      <c r="C120" s="10">
        <v>952</v>
      </c>
      <c r="D120" s="13">
        <v>597</v>
      </c>
      <c r="E120" s="13">
        <v>668</v>
      </c>
      <c r="F120" s="13">
        <v>1595</v>
      </c>
      <c r="G120" s="13">
        <v>7912</v>
      </c>
      <c r="H120" s="18">
        <f>SUM(D120:G120)</f>
        <v>10772</v>
      </c>
      <c r="I120" s="10">
        <f t="shared" ref="I120:I122" si="44">D120*1</f>
        <v>597</v>
      </c>
      <c r="J120" s="10">
        <f t="shared" ref="J120:J122" si="45">E120*2</f>
        <v>1336</v>
      </c>
      <c r="K120" s="10">
        <f t="shared" ref="K120:K122" si="46">F120*3</f>
        <v>4785</v>
      </c>
      <c r="L120" s="10">
        <f t="shared" ref="L120:L122" si="47">G120*4</f>
        <v>31648</v>
      </c>
      <c r="M120" s="10">
        <f t="shared" ref="M120:M122" si="48">SUM(I120:L120)</f>
        <v>38366</v>
      </c>
      <c r="N120" s="28">
        <f t="shared" ref="N120:N122" si="49">M120/H120</f>
        <v>3.5616412922391385</v>
      </c>
      <c r="O120" s="61"/>
      <c r="P120" s="10">
        <v>57</v>
      </c>
      <c r="Q120" s="10">
        <v>85</v>
      </c>
      <c r="R120" s="10">
        <v>1</v>
      </c>
    </row>
    <row r="121" spans="1:20" ht="15" customHeight="1">
      <c r="A121" s="62"/>
      <c r="B121" s="3" t="s">
        <v>86</v>
      </c>
      <c r="C121" s="10">
        <v>327</v>
      </c>
      <c r="D121" s="13">
        <v>143</v>
      </c>
      <c r="E121" s="13">
        <v>180</v>
      </c>
      <c r="F121" s="13">
        <v>476</v>
      </c>
      <c r="G121" s="13">
        <v>2102</v>
      </c>
      <c r="H121" s="18">
        <f>SUM(D121:G121)</f>
        <v>2901</v>
      </c>
      <c r="I121" s="10">
        <f t="shared" si="44"/>
        <v>143</v>
      </c>
      <c r="J121" s="10">
        <f t="shared" si="45"/>
        <v>360</v>
      </c>
      <c r="K121" s="10">
        <f t="shared" si="46"/>
        <v>1428</v>
      </c>
      <c r="L121" s="10">
        <f t="shared" si="47"/>
        <v>8408</v>
      </c>
      <c r="M121" s="10">
        <f t="shared" si="48"/>
        <v>10339</v>
      </c>
      <c r="N121" s="28">
        <f t="shared" si="49"/>
        <v>3.5639434677697346</v>
      </c>
      <c r="O121" s="61"/>
      <c r="P121" s="10">
        <v>15</v>
      </c>
      <c r="Q121" s="10">
        <v>22</v>
      </c>
      <c r="R121" s="10">
        <v>1</v>
      </c>
    </row>
    <row r="122" spans="1:20">
      <c r="A122" s="62"/>
      <c r="B122" s="15" t="s">
        <v>154</v>
      </c>
      <c r="C122" s="17">
        <f>SUM(C119:C121)</f>
        <v>1545</v>
      </c>
      <c r="D122" s="17">
        <f>SUM(D119:D121)</f>
        <v>915</v>
      </c>
      <c r="E122" s="17">
        <f>SUM(E119:E121)</f>
        <v>1009</v>
      </c>
      <c r="F122" s="17">
        <f>SUM(F119:F121)</f>
        <v>2511</v>
      </c>
      <c r="G122" s="17">
        <f>SUM(G119:G121)</f>
        <v>12596</v>
      </c>
      <c r="H122" s="17">
        <f>SUM(D122:G122)</f>
        <v>17031</v>
      </c>
      <c r="I122" s="17">
        <f t="shared" si="44"/>
        <v>915</v>
      </c>
      <c r="J122" s="17">
        <f t="shared" si="45"/>
        <v>2018</v>
      </c>
      <c r="K122" s="17">
        <f t="shared" si="46"/>
        <v>7533</v>
      </c>
      <c r="L122" s="17">
        <f t="shared" si="47"/>
        <v>50384</v>
      </c>
      <c r="M122" s="17">
        <f t="shared" si="48"/>
        <v>60850</v>
      </c>
      <c r="N122" s="29">
        <f t="shared" si="49"/>
        <v>3.5728964828841523</v>
      </c>
      <c r="O122" s="61"/>
      <c r="P122" s="17">
        <f>SUM(P119:P121)</f>
        <v>94</v>
      </c>
      <c r="Q122" s="17">
        <f>SUM(Q119:Q121)</f>
        <v>133</v>
      </c>
      <c r="R122" s="17">
        <f>SUM(R119:R121)</f>
        <v>2</v>
      </c>
    </row>
    <row r="123" spans="1:20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T123" s="40"/>
    </row>
    <row r="124" spans="1:20" ht="15" customHeight="1">
      <c r="A124" s="56" t="s">
        <v>87</v>
      </c>
      <c r="B124" s="4" t="s">
        <v>88</v>
      </c>
      <c r="C124" s="13">
        <v>470</v>
      </c>
      <c r="D124" s="13">
        <v>605</v>
      </c>
      <c r="E124" s="13">
        <v>627</v>
      </c>
      <c r="F124" s="13">
        <v>1581</v>
      </c>
      <c r="G124" s="13">
        <v>6065</v>
      </c>
      <c r="H124" s="23">
        <f>SUM(D124:G124)</f>
        <v>8878</v>
      </c>
      <c r="I124" s="13">
        <f>D124*1</f>
        <v>605</v>
      </c>
      <c r="J124" s="13">
        <f>E124*2</f>
        <v>1254</v>
      </c>
      <c r="K124" s="13">
        <f>F124*3</f>
        <v>4743</v>
      </c>
      <c r="L124" s="13">
        <f>G124*4</f>
        <v>24260</v>
      </c>
      <c r="M124" s="13">
        <f>SUM(I124:L124)</f>
        <v>30862</v>
      </c>
      <c r="N124" s="30">
        <f>M124/H124</f>
        <v>3.4762333858977246</v>
      </c>
      <c r="O124" s="72">
        <v>0.89</v>
      </c>
      <c r="P124" s="13">
        <v>52</v>
      </c>
      <c r="Q124" s="13">
        <v>43</v>
      </c>
      <c r="R124" s="13">
        <v>0</v>
      </c>
    </row>
    <row r="125" spans="1:20" ht="15" customHeight="1">
      <c r="A125" s="56"/>
      <c r="B125" s="4" t="s">
        <v>89</v>
      </c>
      <c r="C125" s="13">
        <v>221</v>
      </c>
      <c r="D125" s="13">
        <v>465</v>
      </c>
      <c r="E125" s="13">
        <v>485</v>
      </c>
      <c r="F125" s="13">
        <v>956</v>
      </c>
      <c r="G125" s="13">
        <v>4485</v>
      </c>
      <c r="H125" s="23">
        <f>SUM(D125:G125)</f>
        <v>6391</v>
      </c>
      <c r="I125" s="13">
        <f t="shared" ref="I125:I128" si="50">D125*1</f>
        <v>465</v>
      </c>
      <c r="J125" s="13">
        <f t="shared" ref="J125:J128" si="51">E125*2</f>
        <v>970</v>
      </c>
      <c r="K125" s="13">
        <f t="shared" ref="K125:K128" si="52">F125*3</f>
        <v>2868</v>
      </c>
      <c r="L125" s="13">
        <f t="shared" ref="L125:L128" si="53">G125*4</f>
        <v>17940</v>
      </c>
      <c r="M125" s="13">
        <f t="shared" ref="M125:M128" si="54">SUM(I125:L125)</f>
        <v>22243</v>
      </c>
      <c r="N125" s="30">
        <f t="shared" ref="N125:N128" si="55">M125/H125</f>
        <v>3.4803630104834924</v>
      </c>
      <c r="O125" s="72"/>
      <c r="P125" s="13">
        <v>42</v>
      </c>
      <c r="Q125" s="13">
        <v>38</v>
      </c>
      <c r="R125" s="13">
        <v>0</v>
      </c>
    </row>
    <row r="126" spans="1:20" ht="15" customHeight="1">
      <c r="A126" s="56"/>
      <c r="B126" s="4" t="s">
        <v>90</v>
      </c>
      <c r="C126" s="13">
        <v>179</v>
      </c>
      <c r="D126" s="13">
        <v>271</v>
      </c>
      <c r="E126" s="13">
        <v>419</v>
      </c>
      <c r="F126" s="13">
        <v>1056</v>
      </c>
      <c r="G126" s="13">
        <v>3607</v>
      </c>
      <c r="H126" s="23">
        <f>SUM(D126:G126)</f>
        <v>5353</v>
      </c>
      <c r="I126" s="13">
        <f t="shared" si="50"/>
        <v>271</v>
      </c>
      <c r="J126" s="13">
        <f t="shared" si="51"/>
        <v>838</v>
      </c>
      <c r="K126" s="13">
        <f t="shared" si="52"/>
        <v>3168</v>
      </c>
      <c r="L126" s="13">
        <f t="shared" si="53"/>
        <v>14428</v>
      </c>
      <c r="M126" s="13">
        <f t="shared" si="54"/>
        <v>18705</v>
      </c>
      <c r="N126" s="30">
        <f t="shared" si="55"/>
        <v>3.4943022604147207</v>
      </c>
      <c r="O126" s="72"/>
      <c r="P126" s="13">
        <v>26</v>
      </c>
      <c r="Q126" s="13">
        <v>39</v>
      </c>
      <c r="R126" s="13">
        <v>0</v>
      </c>
    </row>
    <row r="127" spans="1:20" ht="15" customHeight="1">
      <c r="A127" s="56"/>
      <c r="B127" s="4" t="s">
        <v>91</v>
      </c>
      <c r="C127" s="13">
        <v>925</v>
      </c>
      <c r="D127" s="13">
        <v>936</v>
      </c>
      <c r="E127" s="13">
        <v>1382</v>
      </c>
      <c r="F127" s="13">
        <v>3090</v>
      </c>
      <c r="G127" s="13">
        <v>9927</v>
      </c>
      <c r="H127" s="23">
        <f>SUM(D127:G127)</f>
        <v>15335</v>
      </c>
      <c r="I127" s="13">
        <f t="shared" si="50"/>
        <v>936</v>
      </c>
      <c r="J127" s="13">
        <f t="shared" si="51"/>
        <v>2764</v>
      </c>
      <c r="K127" s="13">
        <f t="shared" si="52"/>
        <v>9270</v>
      </c>
      <c r="L127" s="13">
        <f t="shared" si="53"/>
        <v>39708</v>
      </c>
      <c r="M127" s="13">
        <f t="shared" si="54"/>
        <v>52678</v>
      </c>
      <c r="N127" s="30">
        <f t="shared" si="55"/>
        <v>3.4351483534398435</v>
      </c>
      <c r="O127" s="72"/>
      <c r="P127" s="13">
        <v>72</v>
      </c>
      <c r="Q127" s="13">
        <v>100</v>
      </c>
      <c r="R127" s="13">
        <v>1</v>
      </c>
    </row>
    <row r="128" spans="1:20">
      <c r="A128" s="56"/>
      <c r="B128" s="15" t="s">
        <v>154</v>
      </c>
      <c r="C128" s="17">
        <f>SUM(C124:C127)</f>
        <v>1795</v>
      </c>
      <c r="D128" s="17">
        <f>SUM(D124:D127)</f>
        <v>2277</v>
      </c>
      <c r="E128" s="17">
        <f>SUM(E124:E127)</f>
        <v>2913</v>
      </c>
      <c r="F128" s="17">
        <f>SUM(F124:F127)</f>
        <v>6683</v>
      </c>
      <c r="G128" s="17">
        <f>SUM(G124:G127)</f>
        <v>24084</v>
      </c>
      <c r="H128" s="17">
        <f>SUM(D128:G128)</f>
        <v>35957</v>
      </c>
      <c r="I128" s="17">
        <f t="shared" si="50"/>
        <v>2277</v>
      </c>
      <c r="J128" s="17">
        <f t="shared" si="51"/>
        <v>5826</v>
      </c>
      <c r="K128" s="17">
        <f t="shared" si="52"/>
        <v>20049</v>
      </c>
      <c r="L128" s="17">
        <f t="shared" si="53"/>
        <v>96336</v>
      </c>
      <c r="M128" s="17">
        <f t="shared" si="54"/>
        <v>124488</v>
      </c>
      <c r="N128" s="29">
        <f t="shared" si="55"/>
        <v>3.4621353283088134</v>
      </c>
      <c r="O128" s="72"/>
      <c r="P128" s="17">
        <f>SUM(P124:P127)</f>
        <v>192</v>
      </c>
      <c r="Q128" s="17">
        <f>SUM(Q124:Q127)</f>
        <v>220</v>
      </c>
      <c r="R128" s="17">
        <f>SUM(R124:R127)</f>
        <v>1</v>
      </c>
    </row>
    <row r="129" spans="1:20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</row>
    <row r="130" spans="1:20" ht="19.5" customHeight="1">
      <c r="A130" s="56" t="s">
        <v>93</v>
      </c>
      <c r="B130" s="4" t="s">
        <v>92</v>
      </c>
      <c r="C130" s="10">
        <v>335</v>
      </c>
      <c r="D130" s="13">
        <v>106</v>
      </c>
      <c r="E130" s="13">
        <v>193</v>
      </c>
      <c r="F130" s="13">
        <v>393</v>
      </c>
      <c r="G130" s="13">
        <v>2141</v>
      </c>
      <c r="H130" s="18">
        <f>SUM(D130:G130)</f>
        <v>2833</v>
      </c>
      <c r="I130" s="10">
        <f>D130*1</f>
        <v>106</v>
      </c>
      <c r="J130" s="10">
        <f>E130*2</f>
        <v>386</v>
      </c>
      <c r="K130" s="10">
        <f>F130*3</f>
        <v>1179</v>
      </c>
      <c r="L130" s="10">
        <f>G130*4</f>
        <v>8564</v>
      </c>
      <c r="M130" s="10">
        <f>SUM(I130:L130)</f>
        <v>10235</v>
      </c>
      <c r="N130" s="28">
        <f>M130/H130</f>
        <v>3.6127779738792798</v>
      </c>
      <c r="O130" s="61">
        <f>SQRT((((1-N131)^2)*D131+((2-N131)^2)*E131+((3-N131)^2)*F131+((4-N131)^2)*G131)/H131)</f>
        <v>0.77332363984288044</v>
      </c>
      <c r="P130" s="10">
        <v>41</v>
      </c>
      <c r="Q130" s="10">
        <v>44</v>
      </c>
      <c r="R130" s="10">
        <v>1</v>
      </c>
    </row>
    <row r="131" spans="1:20">
      <c r="A131" s="56"/>
      <c r="B131" s="15" t="s">
        <v>154</v>
      </c>
      <c r="C131" s="17">
        <f>SUM(C130)</f>
        <v>335</v>
      </c>
      <c r="D131" s="17">
        <f>SUM(D130)</f>
        <v>106</v>
      </c>
      <c r="E131" s="17">
        <f>SUM(E130)</f>
        <v>193</v>
      </c>
      <c r="F131" s="17">
        <f>SUM(F130)</f>
        <v>393</v>
      </c>
      <c r="G131" s="17">
        <f>SUM(G130)</f>
        <v>2141</v>
      </c>
      <c r="H131" s="17">
        <f>SUM(D131:G131)</f>
        <v>2833</v>
      </c>
      <c r="I131" s="17">
        <f>D131*1</f>
        <v>106</v>
      </c>
      <c r="J131" s="17">
        <f>E131*2</f>
        <v>386</v>
      </c>
      <c r="K131" s="17">
        <f>F131*3</f>
        <v>1179</v>
      </c>
      <c r="L131" s="17">
        <f>G131*4</f>
        <v>8564</v>
      </c>
      <c r="M131" s="17">
        <f>SUM(I131:L131)</f>
        <v>10235</v>
      </c>
      <c r="N131" s="29">
        <f>M131/H131</f>
        <v>3.6127779738792798</v>
      </c>
      <c r="O131" s="61"/>
      <c r="P131" s="17">
        <f>SUM(P130)</f>
        <v>41</v>
      </c>
      <c r="Q131" s="17">
        <f>SUM(Q130)</f>
        <v>44</v>
      </c>
      <c r="R131" s="17">
        <f>SUM(R130)</f>
        <v>1</v>
      </c>
    </row>
    <row r="132" spans="1:20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T132" s="35"/>
    </row>
    <row r="133" spans="1:20" ht="15" customHeight="1">
      <c r="A133" s="62" t="s">
        <v>94</v>
      </c>
      <c r="B133" s="3" t="s">
        <v>95</v>
      </c>
      <c r="C133" s="10">
        <v>399</v>
      </c>
      <c r="D133" s="13">
        <v>264</v>
      </c>
      <c r="E133" s="13">
        <v>299</v>
      </c>
      <c r="F133" s="13">
        <v>695</v>
      </c>
      <c r="G133" s="13">
        <v>2291</v>
      </c>
      <c r="H133" s="18">
        <f t="shared" ref="H133:H138" si="56">SUM(D133:G133)</f>
        <v>3549</v>
      </c>
      <c r="I133" s="10">
        <f>D133*1</f>
        <v>264</v>
      </c>
      <c r="J133" s="10">
        <f>E133*2</f>
        <v>598</v>
      </c>
      <c r="K133" s="10">
        <f>F133*3</f>
        <v>2085</v>
      </c>
      <c r="L133" s="10">
        <f>G133*4</f>
        <v>9164</v>
      </c>
      <c r="M133" s="10">
        <f>SUM(I133:L133)</f>
        <v>12111</v>
      </c>
      <c r="N133" s="28">
        <f>M133/H133</f>
        <v>3.4125105663567203</v>
      </c>
      <c r="O133" s="61">
        <f>SQRT((((1-N138)^2)*D138+((2-N138)^2)*E138+((3-N138)^2)*F138+((4-N138)^2)*G138)/H138)</f>
        <v>0.85247773053377718</v>
      </c>
      <c r="P133" s="51">
        <v>11</v>
      </c>
      <c r="Q133" s="51">
        <v>27</v>
      </c>
      <c r="R133" s="51">
        <v>0</v>
      </c>
    </row>
    <row r="134" spans="1:20" ht="15" customHeight="1">
      <c r="A134" s="62"/>
      <c r="B134" s="3" t="s">
        <v>96</v>
      </c>
      <c r="C134" s="10">
        <v>200</v>
      </c>
      <c r="D134" s="13">
        <v>221</v>
      </c>
      <c r="E134" s="13">
        <v>386</v>
      </c>
      <c r="F134" s="13">
        <v>938</v>
      </c>
      <c r="G134" s="13">
        <v>3367</v>
      </c>
      <c r="H134" s="18">
        <f t="shared" si="56"/>
        <v>4912</v>
      </c>
      <c r="I134" s="10">
        <f t="shared" ref="I134:I138" si="57">D134*1</f>
        <v>221</v>
      </c>
      <c r="J134" s="10">
        <f t="shared" ref="J134:J138" si="58">E134*2</f>
        <v>772</v>
      </c>
      <c r="K134" s="10">
        <f t="shared" ref="K134:K138" si="59">F134*3</f>
        <v>2814</v>
      </c>
      <c r="L134" s="10">
        <f t="shared" ref="L134:L138" si="60">G134*4</f>
        <v>13468</v>
      </c>
      <c r="M134" s="10">
        <f t="shared" ref="M134:M138" si="61">SUM(I134:L134)</f>
        <v>17275</v>
      </c>
      <c r="N134" s="28">
        <f t="shared" ref="N134:N138" si="62">M134/H134</f>
        <v>3.5168973941368078</v>
      </c>
      <c r="O134" s="61"/>
      <c r="P134" s="51">
        <v>23</v>
      </c>
      <c r="Q134" s="51">
        <v>27</v>
      </c>
      <c r="R134" s="51">
        <v>2</v>
      </c>
    </row>
    <row r="135" spans="1:20" ht="15" customHeight="1">
      <c r="A135" s="62"/>
      <c r="B135" s="3" t="s">
        <v>97</v>
      </c>
      <c r="C135" s="10">
        <v>303</v>
      </c>
      <c r="D135" s="13">
        <v>205</v>
      </c>
      <c r="E135" s="13">
        <v>263</v>
      </c>
      <c r="F135" s="13">
        <v>668</v>
      </c>
      <c r="G135" s="13">
        <v>3313</v>
      </c>
      <c r="H135" s="18">
        <f t="shared" si="56"/>
        <v>4449</v>
      </c>
      <c r="I135" s="10">
        <f t="shared" si="57"/>
        <v>205</v>
      </c>
      <c r="J135" s="10">
        <f t="shared" si="58"/>
        <v>526</v>
      </c>
      <c r="K135" s="10">
        <f t="shared" si="59"/>
        <v>2004</v>
      </c>
      <c r="L135" s="10">
        <f t="shared" si="60"/>
        <v>13252</v>
      </c>
      <c r="M135" s="10">
        <f t="shared" si="61"/>
        <v>15987</v>
      </c>
      <c r="N135" s="28">
        <f t="shared" si="62"/>
        <v>3.593391773432232</v>
      </c>
      <c r="O135" s="61"/>
      <c r="P135" s="51">
        <v>15</v>
      </c>
      <c r="Q135" s="51">
        <v>27</v>
      </c>
      <c r="R135" s="51">
        <v>0</v>
      </c>
    </row>
    <row r="136" spans="1:20" ht="15" customHeight="1">
      <c r="A136" s="62"/>
      <c r="B136" s="3" t="s">
        <v>98</v>
      </c>
      <c r="C136" s="10">
        <v>87</v>
      </c>
      <c r="D136" s="13">
        <v>147</v>
      </c>
      <c r="E136" s="13">
        <v>157</v>
      </c>
      <c r="F136" s="13">
        <v>360</v>
      </c>
      <c r="G136" s="13">
        <v>1241</v>
      </c>
      <c r="H136" s="18">
        <f t="shared" si="56"/>
        <v>1905</v>
      </c>
      <c r="I136" s="10">
        <f t="shared" si="57"/>
        <v>147</v>
      </c>
      <c r="J136" s="10">
        <f t="shared" si="58"/>
        <v>314</v>
      </c>
      <c r="K136" s="10">
        <f t="shared" si="59"/>
        <v>1080</v>
      </c>
      <c r="L136" s="10">
        <f t="shared" si="60"/>
        <v>4964</v>
      </c>
      <c r="M136" s="10">
        <f t="shared" si="61"/>
        <v>6505</v>
      </c>
      <c r="N136" s="28">
        <f t="shared" si="62"/>
        <v>3.4146981627296586</v>
      </c>
      <c r="O136" s="61"/>
      <c r="P136" s="51">
        <v>7</v>
      </c>
      <c r="Q136" s="51">
        <v>15</v>
      </c>
      <c r="R136" s="51">
        <v>0</v>
      </c>
    </row>
    <row r="137" spans="1:20" ht="15" customHeight="1">
      <c r="A137" s="62"/>
      <c r="B137" s="3" t="s">
        <v>99</v>
      </c>
      <c r="C137" s="10">
        <v>147</v>
      </c>
      <c r="D137" s="13">
        <v>55</v>
      </c>
      <c r="E137" s="13">
        <v>142</v>
      </c>
      <c r="F137" s="13">
        <v>261</v>
      </c>
      <c r="G137" s="13">
        <v>1183</v>
      </c>
      <c r="H137" s="18">
        <f t="shared" si="56"/>
        <v>1641</v>
      </c>
      <c r="I137" s="10">
        <f t="shared" si="57"/>
        <v>55</v>
      </c>
      <c r="J137" s="10">
        <f t="shared" si="58"/>
        <v>284</v>
      </c>
      <c r="K137" s="10">
        <f t="shared" si="59"/>
        <v>783</v>
      </c>
      <c r="L137" s="10">
        <f t="shared" si="60"/>
        <v>4732</v>
      </c>
      <c r="M137" s="10">
        <f t="shared" si="61"/>
        <v>5854</v>
      </c>
      <c r="N137" s="28">
        <f t="shared" si="62"/>
        <v>3.567336989640463</v>
      </c>
      <c r="O137" s="61"/>
      <c r="P137" s="51">
        <v>8</v>
      </c>
      <c r="Q137" s="51">
        <v>14</v>
      </c>
      <c r="R137" s="51">
        <v>0</v>
      </c>
    </row>
    <row r="138" spans="1:20">
      <c r="A138" s="62"/>
      <c r="B138" s="15" t="s">
        <v>154</v>
      </c>
      <c r="C138" s="17">
        <f>SUM(C133:C137)</f>
        <v>1136</v>
      </c>
      <c r="D138" s="17">
        <f>SUM(D133:D137)</f>
        <v>892</v>
      </c>
      <c r="E138" s="17">
        <f>SUM(E133:E137)</f>
        <v>1247</v>
      </c>
      <c r="F138" s="17">
        <f>SUM(F133:F137)</f>
        <v>2922</v>
      </c>
      <c r="G138" s="17">
        <f>SUM(G133:G137)</f>
        <v>11395</v>
      </c>
      <c r="H138" s="17">
        <f t="shared" si="56"/>
        <v>16456</v>
      </c>
      <c r="I138" s="17">
        <f t="shared" si="57"/>
        <v>892</v>
      </c>
      <c r="J138" s="17">
        <f t="shared" si="58"/>
        <v>2494</v>
      </c>
      <c r="K138" s="17">
        <f t="shared" si="59"/>
        <v>8766</v>
      </c>
      <c r="L138" s="17">
        <f t="shared" si="60"/>
        <v>45580</v>
      </c>
      <c r="M138" s="17">
        <f t="shared" si="61"/>
        <v>57732</v>
      </c>
      <c r="N138" s="29">
        <f t="shared" si="62"/>
        <v>3.5082644628099175</v>
      </c>
      <c r="O138" s="61"/>
      <c r="P138" s="55">
        <v>64</v>
      </c>
      <c r="Q138" s="55">
        <v>110</v>
      </c>
      <c r="R138" s="55">
        <v>2</v>
      </c>
    </row>
    <row r="139" spans="1:20">
      <c r="A139" s="63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5"/>
      <c r="T139" s="35"/>
    </row>
    <row r="140" spans="1:20" ht="15" customHeight="1">
      <c r="A140" s="56" t="s">
        <v>100</v>
      </c>
      <c r="B140" s="4" t="s">
        <v>101</v>
      </c>
      <c r="C140" s="10">
        <v>13</v>
      </c>
      <c r="D140" s="13">
        <v>17</v>
      </c>
      <c r="E140" s="13">
        <v>26</v>
      </c>
      <c r="F140" s="13">
        <v>112</v>
      </c>
      <c r="G140" s="13">
        <v>276</v>
      </c>
      <c r="H140" s="18">
        <f>SUM(D140:G140)</f>
        <v>431</v>
      </c>
      <c r="I140" s="10">
        <f>D140*1</f>
        <v>17</v>
      </c>
      <c r="J140" s="10">
        <f>E140*2</f>
        <v>52</v>
      </c>
      <c r="K140" s="10">
        <f>F140*3</f>
        <v>336</v>
      </c>
      <c r="L140" s="10">
        <f>G140*4</f>
        <v>1104</v>
      </c>
      <c r="M140" s="10">
        <f>SUM(I140:L140)</f>
        <v>1509</v>
      </c>
      <c r="N140" s="28">
        <f>M140/H140</f>
        <v>3.5011600928074245</v>
      </c>
      <c r="O140" s="61">
        <f>SQRT((((1-N144)^2)*D144+((2-N144)^2)*E144+((3-N144)^2)*F144+((4-N144)^2)*G144)/H144)</f>
        <v>0.61541770252531847</v>
      </c>
      <c r="P140" s="10">
        <v>2</v>
      </c>
      <c r="Q140" s="10">
        <v>5</v>
      </c>
      <c r="R140" s="10">
        <v>0</v>
      </c>
    </row>
    <row r="141" spans="1:20" ht="15" customHeight="1">
      <c r="A141" s="56"/>
      <c r="B141" s="4" t="s">
        <v>102</v>
      </c>
      <c r="C141" s="10">
        <v>53</v>
      </c>
      <c r="D141" s="13">
        <v>23</v>
      </c>
      <c r="E141" s="13">
        <v>40</v>
      </c>
      <c r="F141" s="13">
        <v>138</v>
      </c>
      <c r="G141" s="13">
        <v>970</v>
      </c>
      <c r="H141" s="18">
        <f>SUM(D141:G141)</f>
        <v>1171</v>
      </c>
      <c r="I141" s="10">
        <f t="shared" ref="I141:I144" si="63">D141*1</f>
        <v>23</v>
      </c>
      <c r="J141" s="10">
        <f t="shared" ref="J141:J144" si="64">E141*2</f>
        <v>80</v>
      </c>
      <c r="K141" s="10">
        <f t="shared" ref="K141:K144" si="65">F141*3</f>
        <v>414</v>
      </c>
      <c r="L141" s="10">
        <f t="shared" ref="L141:L144" si="66">G141*4</f>
        <v>3880</v>
      </c>
      <c r="M141" s="10">
        <f t="shared" ref="M141:M144" si="67">SUM(I141:L141)</f>
        <v>4397</v>
      </c>
      <c r="N141" s="28">
        <f t="shared" ref="N141:N144" si="68">M141/H141</f>
        <v>3.7549103330486764</v>
      </c>
      <c r="O141" s="61"/>
      <c r="P141" s="10">
        <v>10</v>
      </c>
      <c r="Q141" s="10">
        <v>5</v>
      </c>
      <c r="R141" s="10">
        <v>0</v>
      </c>
    </row>
    <row r="142" spans="1:20" ht="15" customHeight="1">
      <c r="A142" s="56"/>
      <c r="B142" s="4" t="s">
        <v>103</v>
      </c>
      <c r="C142" s="10">
        <v>2</v>
      </c>
      <c r="D142" s="13">
        <v>2</v>
      </c>
      <c r="E142" s="13">
        <v>3</v>
      </c>
      <c r="F142" s="13">
        <v>4</v>
      </c>
      <c r="G142" s="13">
        <v>25</v>
      </c>
      <c r="H142" s="18">
        <f>SUM(D142:G142)</f>
        <v>34</v>
      </c>
      <c r="I142" s="10">
        <f t="shared" si="63"/>
        <v>2</v>
      </c>
      <c r="J142" s="10">
        <f t="shared" si="64"/>
        <v>6</v>
      </c>
      <c r="K142" s="10">
        <f t="shared" si="65"/>
        <v>12</v>
      </c>
      <c r="L142" s="10">
        <f t="shared" si="66"/>
        <v>100</v>
      </c>
      <c r="M142" s="10">
        <f t="shared" si="67"/>
        <v>120</v>
      </c>
      <c r="N142" s="28">
        <f t="shared" si="68"/>
        <v>3.5294117647058822</v>
      </c>
      <c r="O142" s="61"/>
      <c r="P142" s="10">
        <v>1</v>
      </c>
      <c r="Q142" s="10">
        <v>0</v>
      </c>
      <c r="R142" s="10">
        <v>0</v>
      </c>
    </row>
    <row r="143" spans="1:20" ht="15" customHeight="1">
      <c r="A143" s="56"/>
      <c r="B143" s="4" t="s">
        <v>104</v>
      </c>
      <c r="C143" s="10">
        <v>137</v>
      </c>
      <c r="D143" s="13">
        <v>44</v>
      </c>
      <c r="E143" s="13">
        <v>67</v>
      </c>
      <c r="F143" s="13">
        <v>205</v>
      </c>
      <c r="G143" s="13">
        <v>2103</v>
      </c>
      <c r="H143" s="18">
        <f>SUM(D143:G143)</f>
        <v>2419</v>
      </c>
      <c r="I143" s="10">
        <f t="shared" si="63"/>
        <v>44</v>
      </c>
      <c r="J143" s="10">
        <f t="shared" si="64"/>
        <v>134</v>
      </c>
      <c r="K143" s="10">
        <f t="shared" si="65"/>
        <v>615</v>
      </c>
      <c r="L143" s="10">
        <f t="shared" si="66"/>
        <v>8412</v>
      </c>
      <c r="M143" s="10">
        <f t="shared" si="67"/>
        <v>9205</v>
      </c>
      <c r="N143" s="28">
        <f t="shared" si="68"/>
        <v>3.8052914427449358</v>
      </c>
      <c r="O143" s="61"/>
      <c r="P143" s="10">
        <v>6</v>
      </c>
      <c r="Q143" s="10">
        <v>6</v>
      </c>
      <c r="R143" s="10">
        <v>0</v>
      </c>
    </row>
    <row r="144" spans="1:20">
      <c r="A144" s="56"/>
      <c r="B144" s="15" t="s">
        <v>154</v>
      </c>
      <c r="C144" s="17">
        <f>SUM(C140:C143)</f>
        <v>205</v>
      </c>
      <c r="D144" s="17">
        <f>SUM(D140:D143)</f>
        <v>86</v>
      </c>
      <c r="E144" s="17">
        <f>SUM(E140:E143)</f>
        <v>136</v>
      </c>
      <c r="F144" s="17">
        <f>SUM(F140:F143)</f>
        <v>459</v>
      </c>
      <c r="G144" s="17">
        <f>SUM(G140:G143)</f>
        <v>3374</v>
      </c>
      <c r="H144" s="17">
        <f>SUM(D144:G144)</f>
        <v>4055</v>
      </c>
      <c r="I144" s="17">
        <f t="shared" si="63"/>
        <v>86</v>
      </c>
      <c r="J144" s="17">
        <f t="shared" si="64"/>
        <v>272</v>
      </c>
      <c r="K144" s="17">
        <f t="shared" si="65"/>
        <v>1377</v>
      </c>
      <c r="L144" s="17">
        <f t="shared" si="66"/>
        <v>13496</v>
      </c>
      <c r="M144" s="17">
        <f t="shared" si="67"/>
        <v>15231</v>
      </c>
      <c r="N144" s="29">
        <f t="shared" si="68"/>
        <v>3.7561035758323058</v>
      </c>
      <c r="O144" s="61"/>
      <c r="P144" s="17">
        <f>SUM(P140:P143)</f>
        <v>19</v>
      </c>
      <c r="Q144" s="17">
        <f>SUM(Q140:Q143)</f>
        <v>16</v>
      </c>
      <c r="R144" s="17">
        <f>SUM(R140:R143)</f>
        <v>0</v>
      </c>
    </row>
    <row r="145" spans="1:20" ht="21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T145" s="35"/>
    </row>
    <row r="146" spans="1:20" ht="15.75" customHeight="1">
      <c r="A146" s="56" t="s">
        <v>105</v>
      </c>
      <c r="B146" s="4" t="s">
        <v>17</v>
      </c>
      <c r="C146" s="10">
        <v>176</v>
      </c>
      <c r="D146" s="13">
        <v>149</v>
      </c>
      <c r="E146" s="13">
        <v>255</v>
      </c>
      <c r="F146" s="13">
        <v>437</v>
      </c>
      <c r="G146" s="13">
        <v>1527</v>
      </c>
      <c r="H146" s="18">
        <f>SUM(D146:G146)</f>
        <v>2368</v>
      </c>
      <c r="I146" s="10">
        <f>D146*1</f>
        <v>149</v>
      </c>
      <c r="J146" s="10">
        <f>E146*2</f>
        <v>510</v>
      </c>
      <c r="K146" s="10">
        <f>F146*3</f>
        <v>1311</v>
      </c>
      <c r="L146" s="10">
        <f>G146*4</f>
        <v>6108</v>
      </c>
      <c r="M146" s="10">
        <f>SUM(I146:L146)</f>
        <v>8078</v>
      </c>
      <c r="N146" s="28">
        <f>M146/H146</f>
        <v>3.4113175675675675</v>
      </c>
      <c r="O146" s="61">
        <f>SQRT((((1-N147)^2)*D147+((2-N147)^2)*E147+((3-N147)^2)*F147+((4-N147)^2)*G147)/H147)</f>
        <v>0.9138056859000564</v>
      </c>
      <c r="P146" s="10">
        <v>7</v>
      </c>
      <c r="Q146" s="10">
        <v>5</v>
      </c>
      <c r="R146" s="10">
        <v>0</v>
      </c>
    </row>
    <row r="147" spans="1:20">
      <c r="A147" s="56"/>
      <c r="B147" s="15" t="s">
        <v>154</v>
      </c>
      <c r="C147" s="17">
        <v>176</v>
      </c>
      <c r="D147" s="17">
        <v>149</v>
      </c>
      <c r="E147" s="17">
        <v>255</v>
      </c>
      <c r="F147" s="17">
        <v>437</v>
      </c>
      <c r="G147" s="17">
        <v>1527</v>
      </c>
      <c r="H147" s="17">
        <f>SUM(D147:G147)</f>
        <v>2368</v>
      </c>
      <c r="I147" s="17">
        <f>D147*1</f>
        <v>149</v>
      </c>
      <c r="J147" s="17">
        <f>E147*2</f>
        <v>510</v>
      </c>
      <c r="K147" s="17">
        <f>F147*3</f>
        <v>1311</v>
      </c>
      <c r="L147" s="17">
        <f>G147*4</f>
        <v>6108</v>
      </c>
      <c r="M147" s="17">
        <f>SUM(I147:L147)</f>
        <v>8078</v>
      </c>
      <c r="N147" s="29">
        <f>M147/H147</f>
        <v>3.4113175675675675</v>
      </c>
      <c r="O147" s="61"/>
      <c r="P147" s="17">
        <f>SUM(P146)</f>
        <v>7</v>
      </c>
      <c r="Q147" s="17">
        <f>SUM(Q146)</f>
        <v>5</v>
      </c>
      <c r="R147" s="17">
        <f>SUM(R146)</f>
        <v>0</v>
      </c>
    </row>
    <row r="148" spans="1:20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T148" s="35"/>
    </row>
    <row r="149" spans="1:20" ht="15" customHeight="1">
      <c r="A149" s="56" t="s">
        <v>106</v>
      </c>
      <c r="B149" s="3" t="s">
        <v>107</v>
      </c>
      <c r="C149" s="10">
        <v>268</v>
      </c>
      <c r="D149" s="13">
        <v>309</v>
      </c>
      <c r="E149" s="13">
        <v>473</v>
      </c>
      <c r="F149" s="13">
        <v>1468</v>
      </c>
      <c r="G149" s="13">
        <v>6302</v>
      </c>
      <c r="H149" s="18">
        <f t="shared" ref="H149:H154" si="69">SUM(D149:G149)</f>
        <v>8552</v>
      </c>
      <c r="I149" s="10">
        <f>D149*1</f>
        <v>309</v>
      </c>
      <c r="J149" s="10">
        <f>E149*2</f>
        <v>946</v>
      </c>
      <c r="K149" s="10">
        <f>F149*3</f>
        <v>4404</v>
      </c>
      <c r="L149" s="10">
        <f>G149*4</f>
        <v>25208</v>
      </c>
      <c r="M149" s="10">
        <f>SUM(I149:L149)</f>
        <v>30867</v>
      </c>
      <c r="N149" s="28">
        <f>M149/H149</f>
        <v>3.6093311506080448</v>
      </c>
      <c r="O149" s="61">
        <f>SQRT((((1-N154)^2)*D154+((2-N154)^2)*E154+((3-N154)^2)*F154+((4-N154)^2)*G154)/H154)</f>
        <v>0.85853120441073327</v>
      </c>
      <c r="P149" s="10">
        <v>41</v>
      </c>
      <c r="Q149" s="10">
        <v>36</v>
      </c>
      <c r="R149" s="10">
        <v>0</v>
      </c>
    </row>
    <row r="150" spans="1:20" ht="15" customHeight="1">
      <c r="A150" s="56"/>
      <c r="B150" s="3" t="s">
        <v>108</v>
      </c>
      <c r="C150" s="10">
        <v>317</v>
      </c>
      <c r="D150" s="13">
        <v>241</v>
      </c>
      <c r="E150" s="13">
        <v>208</v>
      </c>
      <c r="F150" s="13">
        <v>774</v>
      </c>
      <c r="G150" s="13">
        <v>2984</v>
      </c>
      <c r="H150" s="18">
        <f t="shared" si="69"/>
        <v>4207</v>
      </c>
      <c r="I150" s="10">
        <f t="shared" ref="I150:I154" si="70">D150*1</f>
        <v>241</v>
      </c>
      <c r="J150" s="10">
        <f t="shared" ref="J150:J154" si="71">E150*2</f>
        <v>416</v>
      </c>
      <c r="K150" s="10">
        <f t="shared" ref="K150:K154" si="72">F150*3</f>
        <v>2322</v>
      </c>
      <c r="L150" s="10">
        <f t="shared" ref="L150:L154" si="73">G150*4</f>
        <v>11936</v>
      </c>
      <c r="M150" s="10">
        <f t="shared" ref="M150:M154" si="74">SUM(I150:L150)</f>
        <v>14915</v>
      </c>
      <c r="N150" s="28">
        <f t="shared" ref="N150:N154" si="75">M150/H150</f>
        <v>3.5452816734014738</v>
      </c>
      <c r="O150" s="61"/>
      <c r="P150" s="10">
        <v>24</v>
      </c>
      <c r="Q150" s="10">
        <v>21</v>
      </c>
      <c r="R150" s="10">
        <v>0</v>
      </c>
    </row>
    <row r="151" spans="1:20" ht="15" customHeight="1">
      <c r="A151" s="56"/>
      <c r="B151" s="3" t="s">
        <v>109</v>
      </c>
      <c r="C151" s="10">
        <v>130</v>
      </c>
      <c r="D151" s="13">
        <v>78</v>
      </c>
      <c r="E151" s="13">
        <v>76</v>
      </c>
      <c r="F151" s="13">
        <v>156</v>
      </c>
      <c r="G151" s="13">
        <v>1396</v>
      </c>
      <c r="H151" s="18">
        <f t="shared" si="69"/>
        <v>1706</v>
      </c>
      <c r="I151" s="10">
        <f t="shared" si="70"/>
        <v>78</v>
      </c>
      <c r="J151" s="10">
        <f t="shared" si="71"/>
        <v>152</v>
      </c>
      <c r="K151" s="10">
        <f t="shared" si="72"/>
        <v>468</v>
      </c>
      <c r="L151" s="10">
        <f t="shared" si="73"/>
        <v>5584</v>
      </c>
      <c r="M151" s="10">
        <f t="shared" si="74"/>
        <v>6282</v>
      </c>
      <c r="N151" s="28">
        <f t="shared" si="75"/>
        <v>3.6822977725674093</v>
      </c>
      <c r="O151" s="61"/>
      <c r="P151" s="10">
        <v>0</v>
      </c>
      <c r="Q151" s="10">
        <v>7</v>
      </c>
      <c r="R151" s="10">
        <v>0</v>
      </c>
    </row>
    <row r="152" spans="1:20" ht="15" customHeight="1">
      <c r="A152" s="56"/>
      <c r="B152" s="3" t="s">
        <v>17</v>
      </c>
      <c r="C152" s="10">
        <v>642</v>
      </c>
      <c r="D152" s="13">
        <v>272</v>
      </c>
      <c r="E152" s="13">
        <v>429</v>
      </c>
      <c r="F152" s="13">
        <v>1177</v>
      </c>
      <c r="G152" s="13">
        <v>4596</v>
      </c>
      <c r="H152" s="18">
        <f t="shared" si="69"/>
        <v>6474</v>
      </c>
      <c r="I152" s="10">
        <f t="shared" si="70"/>
        <v>272</v>
      </c>
      <c r="J152" s="10">
        <f t="shared" si="71"/>
        <v>858</v>
      </c>
      <c r="K152" s="10">
        <f t="shared" si="72"/>
        <v>3531</v>
      </c>
      <c r="L152" s="10">
        <f t="shared" si="73"/>
        <v>18384</v>
      </c>
      <c r="M152" s="10">
        <f t="shared" si="74"/>
        <v>23045</v>
      </c>
      <c r="N152" s="28">
        <f t="shared" si="75"/>
        <v>3.5596231078158791</v>
      </c>
      <c r="O152" s="61"/>
      <c r="P152" s="10">
        <v>14</v>
      </c>
      <c r="Q152" s="10">
        <v>30</v>
      </c>
      <c r="R152" s="10">
        <v>0</v>
      </c>
    </row>
    <row r="153" spans="1:20" ht="15" customHeight="1">
      <c r="A153" s="56"/>
      <c r="B153" s="3" t="s">
        <v>16</v>
      </c>
      <c r="C153" s="10">
        <v>699</v>
      </c>
      <c r="D153" s="13">
        <v>652</v>
      </c>
      <c r="E153" s="13">
        <v>562</v>
      </c>
      <c r="F153" s="13">
        <v>1103</v>
      </c>
      <c r="G153" s="13">
        <v>3032</v>
      </c>
      <c r="H153" s="18">
        <f t="shared" si="69"/>
        <v>5349</v>
      </c>
      <c r="I153" s="10">
        <f t="shared" si="70"/>
        <v>652</v>
      </c>
      <c r="J153" s="10">
        <f t="shared" si="71"/>
        <v>1124</v>
      </c>
      <c r="K153" s="10">
        <f t="shared" si="72"/>
        <v>3309</v>
      </c>
      <c r="L153" s="10">
        <f t="shared" si="73"/>
        <v>12128</v>
      </c>
      <c r="M153" s="10">
        <f t="shared" si="74"/>
        <v>17213</v>
      </c>
      <c r="N153" s="28">
        <f t="shared" si="75"/>
        <v>3.2179846700317816</v>
      </c>
      <c r="O153" s="61"/>
      <c r="P153" s="10">
        <v>6</v>
      </c>
      <c r="Q153" s="10">
        <v>55</v>
      </c>
      <c r="R153" s="10">
        <v>0</v>
      </c>
    </row>
    <row r="154" spans="1:20">
      <c r="A154" s="56"/>
      <c r="B154" s="15" t="s">
        <v>154</v>
      </c>
      <c r="C154" s="17">
        <f>SUM(C149:C153)</f>
        <v>2056</v>
      </c>
      <c r="D154" s="17">
        <f>SUM(D149:D153)</f>
        <v>1552</v>
      </c>
      <c r="E154" s="17">
        <f>SUM(E149:E153)</f>
        <v>1748</v>
      </c>
      <c r="F154" s="17">
        <f>SUM(F149:F153)</f>
        <v>4678</v>
      </c>
      <c r="G154" s="17">
        <f>SUM(G149:G153)</f>
        <v>18310</v>
      </c>
      <c r="H154" s="17">
        <f t="shared" si="69"/>
        <v>26288</v>
      </c>
      <c r="I154" s="17">
        <f t="shared" si="70"/>
        <v>1552</v>
      </c>
      <c r="J154" s="17">
        <f t="shared" si="71"/>
        <v>3496</v>
      </c>
      <c r="K154" s="17">
        <f t="shared" si="72"/>
        <v>14034</v>
      </c>
      <c r="L154" s="17">
        <f t="shared" si="73"/>
        <v>73240</v>
      </c>
      <c r="M154" s="17">
        <f t="shared" si="74"/>
        <v>92322</v>
      </c>
      <c r="N154" s="29">
        <f t="shared" si="75"/>
        <v>3.5119446135118686</v>
      </c>
      <c r="O154" s="61"/>
      <c r="P154" s="17">
        <f>SUM(P149:P153)</f>
        <v>85</v>
      </c>
      <c r="Q154" s="17">
        <f>SUM(Q149:Q153)</f>
        <v>149</v>
      </c>
      <c r="R154" s="17">
        <f>SUM(R149:R153)</f>
        <v>0</v>
      </c>
    </row>
    <row r="155" spans="1:20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T155" s="35"/>
    </row>
    <row r="156" spans="1:20" ht="15" customHeight="1">
      <c r="A156" s="56" t="s">
        <v>110</v>
      </c>
      <c r="B156" s="4" t="s">
        <v>82</v>
      </c>
      <c r="C156" s="10">
        <v>167</v>
      </c>
      <c r="D156" s="13">
        <v>169</v>
      </c>
      <c r="E156" s="13">
        <v>205</v>
      </c>
      <c r="F156" s="13">
        <v>474</v>
      </c>
      <c r="G156" s="13">
        <v>2069</v>
      </c>
      <c r="H156" s="18">
        <f t="shared" ref="H156:H163" si="76">SUM(D156:G156)</f>
        <v>2917</v>
      </c>
      <c r="I156" s="10">
        <f>D156*1</f>
        <v>169</v>
      </c>
      <c r="J156" s="10">
        <f>E156*2</f>
        <v>410</v>
      </c>
      <c r="K156" s="10">
        <f>F156*3</f>
        <v>1422</v>
      </c>
      <c r="L156" s="10">
        <f>G156*4</f>
        <v>8276</v>
      </c>
      <c r="M156" s="10">
        <f>SUM(I156:L156)</f>
        <v>10277</v>
      </c>
      <c r="N156" s="28">
        <f>M156/H156</f>
        <v>3.5231402125471374</v>
      </c>
      <c r="O156" s="61">
        <f>SQRT((((1-N163)^2)*D163+((2-N163)^2)*E163+((3-N163)^2)*F163+((4-N163)^2)*G163)/H163)</f>
        <v>0.83918611832428802</v>
      </c>
      <c r="P156" s="53">
        <v>0</v>
      </c>
      <c r="Q156" s="53">
        <v>0</v>
      </c>
      <c r="R156" s="53">
        <v>0</v>
      </c>
    </row>
    <row r="157" spans="1:20" ht="15" customHeight="1">
      <c r="A157" s="56"/>
      <c r="B157" s="4" t="s">
        <v>92</v>
      </c>
      <c r="C157" s="10">
        <v>681</v>
      </c>
      <c r="D157" s="13">
        <v>352</v>
      </c>
      <c r="E157" s="13">
        <v>396</v>
      </c>
      <c r="F157" s="13">
        <v>1121</v>
      </c>
      <c r="G157" s="13">
        <v>5142</v>
      </c>
      <c r="H157" s="18">
        <f t="shared" si="76"/>
        <v>7011</v>
      </c>
      <c r="I157" s="10">
        <f t="shared" ref="I157:I163" si="77">D157*1</f>
        <v>352</v>
      </c>
      <c r="J157" s="10">
        <f t="shared" ref="J157:J163" si="78">E157*2</f>
        <v>792</v>
      </c>
      <c r="K157" s="10">
        <f t="shared" ref="K157:K163" si="79">F157*3</f>
        <v>3363</v>
      </c>
      <c r="L157" s="10">
        <f t="shared" ref="L157:L163" si="80">G157*4</f>
        <v>20568</v>
      </c>
      <c r="M157" s="10">
        <f t="shared" ref="M157:M163" si="81">SUM(I157:L157)</f>
        <v>25075</v>
      </c>
      <c r="N157" s="28">
        <f t="shared" ref="N157:N163" si="82">M157/H157</f>
        <v>3.5765226073313365</v>
      </c>
      <c r="O157" s="61"/>
      <c r="P157" s="53">
        <v>0</v>
      </c>
      <c r="Q157" s="53">
        <v>0</v>
      </c>
      <c r="R157" s="53">
        <v>0</v>
      </c>
    </row>
    <row r="158" spans="1:20" ht="15" customHeight="1">
      <c r="A158" s="56"/>
      <c r="B158" s="4" t="s">
        <v>78</v>
      </c>
      <c r="C158" s="10">
        <v>195</v>
      </c>
      <c r="D158" s="13">
        <v>135</v>
      </c>
      <c r="E158" s="13">
        <v>187</v>
      </c>
      <c r="F158" s="13">
        <v>505</v>
      </c>
      <c r="G158" s="13">
        <v>1750</v>
      </c>
      <c r="H158" s="18">
        <f t="shared" si="76"/>
        <v>2577</v>
      </c>
      <c r="I158" s="10">
        <f t="shared" si="77"/>
        <v>135</v>
      </c>
      <c r="J158" s="10">
        <f t="shared" si="78"/>
        <v>374</v>
      </c>
      <c r="K158" s="10">
        <f t="shared" si="79"/>
        <v>1515</v>
      </c>
      <c r="L158" s="10">
        <f t="shared" si="80"/>
        <v>7000</v>
      </c>
      <c r="M158" s="10">
        <f t="shared" si="81"/>
        <v>9024</v>
      </c>
      <c r="N158" s="28">
        <f t="shared" si="82"/>
        <v>3.5017462165308499</v>
      </c>
      <c r="O158" s="61"/>
      <c r="P158" s="53">
        <v>0</v>
      </c>
      <c r="Q158" s="53">
        <v>0</v>
      </c>
      <c r="R158" s="53">
        <v>0</v>
      </c>
    </row>
    <row r="159" spans="1:20" ht="15" customHeight="1">
      <c r="A159" s="56"/>
      <c r="B159" s="4" t="s">
        <v>111</v>
      </c>
      <c r="C159" s="10">
        <v>255</v>
      </c>
      <c r="D159" s="13">
        <v>395</v>
      </c>
      <c r="E159" s="13">
        <v>378</v>
      </c>
      <c r="F159" s="13">
        <v>950</v>
      </c>
      <c r="G159" s="13">
        <v>3002</v>
      </c>
      <c r="H159" s="18">
        <f t="shared" si="76"/>
        <v>4725</v>
      </c>
      <c r="I159" s="10">
        <f t="shared" si="77"/>
        <v>395</v>
      </c>
      <c r="J159" s="10">
        <f t="shared" si="78"/>
        <v>756</v>
      </c>
      <c r="K159" s="10">
        <f t="shared" si="79"/>
        <v>2850</v>
      </c>
      <c r="L159" s="10">
        <f t="shared" si="80"/>
        <v>12008</v>
      </c>
      <c r="M159" s="10">
        <f t="shared" si="81"/>
        <v>16009</v>
      </c>
      <c r="N159" s="28">
        <f t="shared" si="82"/>
        <v>3.3881481481481481</v>
      </c>
      <c r="O159" s="61"/>
      <c r="P159" s="53">
        <v>0</v>
      </c>
      <c r="Q159" s="53">
        <v>0</v>
      </c>
      <c r="R159" s="53">
        <v>0</v>
      </c>
    </row>
    <row r="160" spans="1:20" ht="15" customHeight="1">
      <c r="A160" s="56"/>
      <c r="B160" s="4" t="s">
        <v>112</v>
      </c>
      <c r="C160" s="10">
        <v>25</v>
      </c>
      <c r="D160" s="13">
        <v>82</v>
      </c>
      <c r="E160" s="13">
        <v>110</v>
      </c>
      <c r="F160" s="13">
        <v>305</v>
      </c>
      <c r="G160" s="13">
        <v>1458</v>
      </c>
      <c r="H160" s="18">
        <f t="shared" si="76"/>
        <v>1955</v>
      </c>
      <c r="I160" s="10">
        <f t="shared" si="77"/>
        <v>82</v>
      </c>
      <c r="J160" s="10">
        <f t="shared" si="78"/>
        <v>220</v>
      </c>
      <c r="K160" s="10">
        <f t="shared" si="79"/>
        <v>915</v>
      </c>
      <c r="L160" s="10">
        <f t="shared" si="80"/>
        <v>5832</v>
      </c>
      <c r="M160" s="10">
        <f t="shared" si="81"/>
        <v>7049</v>
      </c>
      <c r="N160" s="28">
        <f t="shared" si="82"/>
        <v>3.6056265984654732</v>
      </c>
      <c r="O160" s="61"/>
      <c r="P160" s="53">
        <v>0</v>
      </c>
      <c r="Q160" s="53">
        <v>0</v>
      </c>
      <c r="R160" s="53">
        <v>0</v>
      </c>
    </row>
    <row r="161" spans="1:20" ht="15" customHeight="1">
      <c r="A161" s="56"/>
      <c r="B161" s="4" t="s">
        <v>113</v>
      </c>
      <c r="C161" s="10">
        <v>102</v>
      </c>
      <c r="D161" s="13">
        <v>116</v>
      </c>
      <c r="E161" s="13">
        <v>130</v>
      </c>
      <c r="F161" s="13">
        <v>289</v>
      </c>
      <c r="G161" s="13">
        <v>839</v>
      </c>
      <c r="H161" s="18">
        <f t="shared" si="76"/>
        <v>1374</v>
      </c>
      <c r="I161" s="10">
        <f t="shared" si="77"/>
        <v>116</v>
      </c>
      <c r="J161" s="10">
        <f t="shared" si="78"/>
        <v>260</v>
      </c>
      <c r="K161" s="10">
        <f t="shared" si="79"/>
        <v>867</v>
      </c>
      <c r="L161" s="10">
        <f t="shared" si="80"/>
        <v>3356</v>
      </c>
      <c r="M161" s="10">
        <f t="shared" si="81"/>
        <v>4599</v>
      </c>
      <c r="N161" s="28">
        <f t="shared" si="82"/>
        <v>3.3471615720524017</v>
      </c>
      <c r="O161" s="61"/>
      <c r="P161" s="53">
        <v>0</v>
      </c>
      <c r="Q161" s="53">
        <v>0</v>
      </c>
      <c r="R161" s="53">
        <v>0</v>
      </c>
    </row>
    <row r="162" spans="1:20" ht="15" customHeight="1">
      <c r="A162" s="56"/>
      <c r="B162" s="4" t="s">
        <v>114</v>
      </c>
      <c r="C162" s="10">
        <v>182</v>
      </c>
      <c r="D162" s="13">
        <v>126</v>
      </c>
      <c r="E162" s="13">
        <v>325</v>
      </c>
      <c r="F162" s="13">
        <v>831</v>
      </c>
      <c r="G162" s="13">
        <v>3888</v>
      </c>
      <c r="H162" s="10">
        <f t="shared" si="76"/>
        <v>5170</v>
      </c>
      <c r="I162" s="10">
        <f t="shared" si="77"/>
        <v>126</v>
      </c>
      <c r="J162" s="10">
        <f t="shared" si="78"/>
        <v>650</v>
      </c>
      <c r="K162" s="10">
        <f t="shared" si="79"/>
        <v>2493</v>
      </c>
      <c r="L162" s="10">
        <f t="shared" si="80"/>
        <v>15552</v>
      </c>
      <c r="M162" s="10">
        <f t="shared" si="81"/>
        <v>18821</v>
      </c>
      <c r="N162" s="28">
        <f t="shared" si="82"/>
        <v>3.6404255319148935</v>
      </c>
      <c r="O162" s="61"/>
      <c r="P162" s="53">
        <v>0</v>
      </c>
      <c r="Q162" s="53">
        <v>0</v>
      </c>
      <c r="R162" s="53">
        <v>0</v>
      </c>
    </row>
    <row r="163" spans="1:20">
      <c r="A163" s="56"/>
      <c r="B163" s="15" t="s">
        <v>154</v>
      </c>
      <c r="C163" s="17">
        <f>SUM(C156:C162)</f>
        <v>1607</v>
      </c>
      <c r="D163" s="17">
        <f>SUM(D156:D162)</f>
        <v>1375</v>
      </c>
      <c r="E163" s="17">
        <f>SUM(E156:E162)</f>
        <v>1731</v>
      </c>
      <c r="F163" s="17">
        <f>SUM(F156:F162)</f>
        <v>4475</v>
      </c>
      <c r="G163" s="17">
        <f>SUM(G156:G162)</f>
        <v>18148</v>
      </c>
      <c r="H163" s="17">
        <f t="shared" si="76"/>
        <v>25729</v>
      </c>
      <c r="I163" s="17">
        <f t="shared" si="77"/>
        <v>1375</v>
      </c>
      <c r="J163" s="17">
        <f t="shared" si="78"/>
        <v>3462</v>
      </c>
      <c r="K163" s="17">
        <f t="shared" si="79"/>
        <v>13425</v>
      </c>
      <c r="L163" s="17">
        <f t="shared" si="80"/>
        <v>72592</v>
      </c>
      <c r="M163" s="17">
        <f t="shared" si="81"/>
        <v>90854</v>
      </c>
      <c r="N163" s="29">
        <f t="shared" si="82"/>
        <v>3.5311904854444403</v>
      </c>
      <c r="O163" s="61"/>
      <c r="P163" s="17">
        <v>0</v>
      </c>
      <c r="Q163" s="17">
        <v>0</v>
      </c>
      <c r="R163" s="17">
        <v>0</v>
      </c>
    </row>
    <row r="164" spans="1:20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T164" s="35"/>
    </row>
    <row r="165" spans="1:20" ht="18.75" customHeight="1">
      <c r="A165" s="56" t="s">
        <v>115</v>
      </c>
      <c r="B165" s="4" t="s">
        <v>116</v>
      </c>
      <c r="C165" s="10">
        <v>438</v>
      </c>
      <c r="D165" s="13">
        <v>484</v>
      </c>
      <c r="E165" s="13">
        <v>540</v>
      </c>
      <c r="F165" s="13">
        <v>1074</v>
      </c>
      <c r="G165" s="13">
        <v>4772</v>
      </c>
      <c r="H165" s="18">
        <f>SUM(D165:G165)</f>
        <v>6870</v>
      </c>
      <c r="I165" s="10">
        <f>D165*1</f>
        <v>484</v>
      </c>
      <c r="J165" s="10">
        <f>E165*2</f>
        <v>1080</v>
      </c>
      <c r="K165" s="10">
        <f>F165*3</f>
        <v>3222</v>
      </c>
      <c r="L165" s="10">
        <f>G165*4</f>
        <v>19088</v>
      </c>
      <c r="M165" s="10">
        <f>SUM(I165:L165)</f>
        <v>23874</v>
      </c>
      <c r="N165" s="28">
        <f>M165/H165</f>
        <v>3.4751091703056769</v>
      </c>
      <c r="O165" s="61">
        <f>SQRT((((1-N168)^2)*D168+((2-N168)^2)*E168+((3-N168)^2)*F168+((4-N168)^2)*G168)/H168)</f>
        <v>0.9062501406820247</v>
      </c>
      <c r="P165" s="10">
        <v>29</v>
      </c>
      <c r="Q165" s="10">
        <v>33</v>
      </c>
      <c r="R165" s="10">
        <v>0</v>
      </c>
    </row>
    <row r="166" spans="1:20" ht="18" customHeight="1">
      <c r="A166" s="56"/>
      <c r="B166" s="4" t="s">
        <v>24</v>
      </c>
      <c r="C166" s="10">
        <v>483</v>
      </c>
      <c r="D166" s="13">
        <v>297</v>
      </c>
      <c r="E166" s="13">
        <v>348</v>
      </c>
      <c r="F166" s="13">
        <v>884</v>
      </c>
      <c r="G166" s="13">
        <v>2824</v>
      </c>
      <c r="H166" s="18">
        <f>SUM(D166:G166)</f>
        <v>4353</v>
      </c>
      <c r="I166" s="10">
        <f t="shared" ref="I166:I168" si="83">D166*1</f>
        <v>297</v>
      </c>
      <c r="J166" s="10">
        <f t="shared" ref="J166:J168" si="84">E166*2</f>
        <v>696</v>
      </c>
      <c r="K166" s="10">
        <f t="shared" ref="K166:K168" si="85">F166*3</f>
        <v>2652</v>
      </c>
      <c r="L166" s="10">
        <f t="shared" ref="L166:L168" si="86">G166*4</f>
        <v>11296</v>
      </c>
      <c r="M166" s="10">
        <f t="shared" ref="M166:M168" si="87">SUM(I166:L166)</f>
        <v>14941</v>
      </c>
      <c r="N166" s="28">
        <f>M166/H166</f>
        <v>3.4323455088444752</v>
      </c>
      <c r="O166" s="61"/>
      <c r="P166" s="10">
        <v>7</v>
      </c>
      <c r="Q166" s="10">
        <v>15</v>
      </c>
      <c r="R166" s="10">
        <v>1</v>
      </c>
    </row>
    <row r="167" spans="1:20" ht="15" customHeight="1">
      <c r="A167" s="56"/>
      <c r="B167" s="4" t="s">
        <v>23</v>
      </c>
      <c r="C167" s="10">
        <v>277</v>
      </c>
      <c r="D167" s="13">
        <v>342</v>
      </c>
      <c r="E167" s="13">
        <v>346</v>
      </c>
      <c r="F167" s="13">
        <v>1020</v>
      </c>
      <c r="G167" s="13">
        <v>3115</v>
      </c>
      <c r="H167" s="18">
        <f>SUM(D167:G167)</f>
        <v>4823</v>
      </c>
      <c r="I167" s="10">
        <f t="shared" si="83"/>
        <v>342</v>
      </c>
      <c r="J167" s="10">
        <f t="shared" si="84"/>
        <v>692</v>
      </c>
      <c r="K167" s="10">
        <f t="shared" si="85"/>
        <v>3060</v>
      </c>
      <c r="L167" s="10">
        <f t="shared" si="86"/>
        <v>12460</v>
      </c>
      <c r="M167" s="10">
        <f t="shared" si="87"/>
        <v>16554</v>
      </c>
      <c r="N167" s="28">
        <f t="shared" ref="N167:N168" si="88">M167/H167</f>
        <v>3.4323035455110928</v>
      </c>
      <c r="O167" s="61"/>
      <c r="P167" s="10">
        <v>20</v>
      </c>
      <c r="Q167" s="10">
        <v>47</v>
      </c>
      <c r="R167" s="10">
        <v>0</v>
      </c>
    </row>
    <row r="168" spans="1:20">
      <c r="A168" s="56"/>
      <c r="B168" s="15" t="s">
        <v>154</v>
      </c>
      <c r="C168" s="17">
        <f>SUM(C165:C167)</f>
        <v>1198</v>
      </c>
      <c r="D168" s="17">
        <f>SUM(D165:D167)</f>
        <v>1123</v>
      </c>
      <c r="E168" s="17">
        <f>SUM(E165:E167)</f>
        <v>1234</v>
      </c>
      <c r="F168" s="17">
        <f>SUM(F165:F167)</f>
        <v>2978</v>
      </c>
      <c r="G168" s="17">
        <f>SUM(G165:G167)</f>
        <v>10711</v>
      </c>
      <c r="H168" s="17">
        <f>SUM(D168:G168)</f>
        <v>16046</v>
      </c>
      <c r="I168" s="17">
        <f t="shared" si="83"/>
        <v>1123</v>
      </c>
      <c r="J168" s="17">
        <f t="shared" si="84"/>
        <v>2468</v>
      </c>
      <c r="K168" s="17">
        <f t="shared" si="85"/>
        <v>8934</v>
      </c>
      <c r="L168" s="17">
        <f t="shared" si="86"/>
        <v>42844</v>
      </c>
      <c r="M168" s="17">
        <f t="shared" si="87"/>
        <v>55369</v>
      </c>
      <c r="N168" s="29">
        <f t="shared" si="88"/>
        <v>3.4506419045244923</v>
      </c>
      <c r="O168" s="61"/>
      <c r="P168" s="17">
        <f>SUM(P165:P167)</f>
        <v>56</v>
      </c>
      <c r="Q168" s="17">
        <f>SUM(Q165:Q167)</f>
        <v>95</v>
      </c>
      <c r="R168" s="17">
        <f>SUM(R165:R167)</f>
        <v>1</v>
      </c>
    </row>
    <row r="169" spans="1:20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T169" s="35"/>
    </row>
    <row r="170" spans="1:20" ht="24" customHeight="1">
      <c r="A170" s="56" t="s">
        <v>117</v>
      </c>
      <c r="B170" s="4" t="s">
        <v>118</v>
      </c>
      <c r="C170" s="10">
        <v>65</v>
      </c>
      <c r="D170" s="13">
        <v>40</v>
      </c>
      <c r="E170" s="13">
        <v>60</v>
      </c>
      <c r="F170" s="13">
        <v>256</v>
      </c>
      <c r="G170" s="13">
        <v>1571</v>
      </c>
      <c r="H170" s="18">
        <f>SUM(D170:G170)</f>
        <v>1927</v>
      </c>
      <c r="I170" s="10">
        <f>D170*1</f>
        <v>40</v>
      </c>
      <c r="J170" s="10">
        <f>E170*2</f>
        <v>120</v>
      </c>
      <c r="K170" s="10">
        <f>F170*3</f>
        <v>768</v>
      </c>
      <c r="L170" s="10">
        <f>G170*4</f>
        <v>6284</v>
      </c>
      <c r="M170" s="10">
        <f>SUM(I170:L170)</f>
        <v>7212</v>
      </c>
      <c r="N170" s="28">
        <f>M170/H170</f>
        <v>3.7426050856253243</v>
      </c>
      <c r="O170" s="61">
        <f>SQRT((((1-N172)^2)*D172+((2-N172)^2)*E172+((3-N172)^2)*F172+((4-N172)^2)*G172)/H172)</f>
        <v>0.78532778693371674</v>
      </c>
      <c r="P170" s="10">
        <v>6</v>
      </c>
      <c r="Q170" s="10">
        <v>6</v>
      </c>
      <c r="R170" s="10">
        <v>0</v>
      </c>
    </row>
    <row r="171" spans="1:20" ht="17.25" customHeight="1">
      <c r="A171" s="56"/>
      <c r="B171" s="4" t="s">
        <v>119</v>
      </c>
      <c r="C171" s="10">
        <v>97</v>
      </c>
      <c r="D171" s="13">
        <v>146</v>
      </c>
      <c r="E171" s="13">
        <v>204</v>
      </c>
      <c r="F171" s="13">
        <v>520</v>
      </c>
      <c r="G171" s="13">
        <v>1613</v>
      </c>
      <c r="H171" s="18">
        <f>SUM(D171:G171)</f>
        <v>2483</v>
      </c>
      <c r="I171" s="10">
        <f t="shared" ref="I171:I172" si="89">D171*1</f>
        <v>146</v>
      </c>
      <c r="J171" s="10">
        <f t="shared" ref="J171:J172" si="90">E171*2</f>
        <v>408</v>
      </c>
      <c r="K171" s="10">
        <f t="shared" ref="K171:K172" si="91">F171*3</f>
        <v>1560</v>
      </c>
      <c r="L171" s="10">
        <f t="shared" ref="L171:L172" si="92">G171*4</f>
        <v>6452</v>
      </c>
      <c r="M171" s="10">
        <f t="shared" ref="M171:M172" si="93">SUM(I171:L171)</f>
        <v>8566</v>
      </c>
      <c r="N171" s="28">
        <f t="shared" ref="N171:N172" si="94">M171/H171</f>
        <v>3.4498590414820782</v>
      </c>
      <c r="O171" s="61"/>
      <c r="P171" s="10">
        <v>4</v>
      </c>
      <c r="Q171" s="10">
        <v>6</v>
      </c>
      <c r="R171" s="10">
        <v>0</v>
      </c>
    </row>
    <row r="172" spans="1:20">
      <c r="A172" s="56"/>
      <c r="B172" s="15" t="s">
        <v>154</v>
      </c>
      <c r="C172" s="17">
        <f>SUM(C170:C171)</f>
        <v>162</v>
      </c>
      <c r="D172" s="17">
        <f>SUM(D170:D171)</f>
        <v>186</v>
      </c>
      <c r="E172" s="17">
        <f>SUM(E170:E171)</f>
        <v>264</v>
      </c>
      <c r="F172" s="17">
        <f>SUM(F170:F171)</f>
        <v>776</v>
      </c>
      <c r="G172" s="17">
        <f>SUM(G170:G171)</f>
        <v>3184</v>
      </c>
      <c r="H172" s="17">
        <f>SUM(D172:G172)</f>
        <v>4410</v>
      </c>
      <c r="I172" s="17">
        <f t="shared" si="89"/>
        <v>186</v>
      </c>
      <c r="J172" s="17">
        <f t="shared" si="90"/>
        <v>528</v>
      </c>
      <c r="K172" s="17">
        <f t="shared" si="91"/>
        <v>2328</v>
      </c>
      <c r="L172" s="17">
        <f t="shared" si="92"/>
        <v>12736</v>
      </c>
      <c r="M172" s="17">
        <f t="shared" si="93"/>
        <v>15778</v>
      </c>
      <c r="N172" s="29">
        <f t="shared" si="94"/>
        <v>3.5777777777777779</v>
      </c>
      <c r="O172" s="61"/>
      <c r="P172" s="17">
        <f>SUM(P170:P171)</f>
        <v>10</v>
      </c>
      <c r="Q172" s="17">
        <f>SUM(Q170:Q171)</f>
        <v>12</v>
      </c>
      <c r="R172" s="17">
        <f>SUM(R170:R171)</f>
        <v>0</v>
      </c>
    </row>
    <row r="173" spans="1:20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T173" s="35"/>
    </row>
    <row r="174" spans="1:20" ht="21" customHeight="1">
      <c r="A174" s="56" t="s">
        <v>120</v>
      </c>
      <c r="B174" s="3" t="s">
        <v>121</v>
      </c>
      <c r="C174" s="10">
        <v>112</v>
      </c>
      <c r="D174" s="13">
        <v>346</v>
      </c>
      <c r="E174" s="13">
        <v>469</v>
      </c>
      <c r="F174" s="13">
        <v>1166</v>
      </c>
      <c r="G174" s="13">
        <v>4339</v>
      </c>
      <c r="H174" s="18">
        <f>SUM(D174:G174)</f>
        <v>6320</v>
      </c>
      <c r="I174" s="10">
        <f>D174*1</f>
        <v>346</v>
      </c>
      <c r="J174" s="10">
        <f>E174*2</f>
        <v>938</v>
      </c>
      <c r="K174" s="10">
        <f>F174*3</f>
        <v>3498</v>
      </c>
      <c r="L174" s="10">
        <f>G174*4</f>
        <v>17356</v>
      </c>
      <c r="M174" s="10">
        <f>SUM(I174:L174)</f>
        <v>22138</v>
      </c>
      <c r="N174" s="28">
        <f>M174/H174</f>
        <v>3.5028481012658226</v>
      </c>
      <c r="O174" s="61">
        <f>SQRT((((1-N177)^2)*D177+((2-N177)^2)*E177+((3-N177)^2)*F177+((4-N177)^2)*G177)/H177)</f>
        <v>0.84795943013465358</v>
      </c>
      <c r="P174" s="10">
        <v>10</v>
      </c>
      <c r="Q174" s="10">
        <v>21</v>
      </c>
      <c r="R174" s="10">
        <v>0</v>
      </c>
    </row>
    <row r="175" spans="1:20" ht="15.75" customHeight="1">
      <c r="A175" s="56"/>
      <c r="B175" s="3" t="s">
        <v>76</v>
      </c>
      <c r="C175" s="10">
        <v>124</v>
      </c>
      <c r="D175" s="13">
        <v>209</v>
      </c>
      <c r="E175" s="13">
        <v>320</v>
      </c>
      <c r="F175" s="13">
        <v>737</v>
      </c>
      <c r="G175" s="13">
        <v>2378</v>
      </c>
      <c r="H175" s="18">
        <f>SUM(D175:G175)</f>
        <v>3644</v>
      </c>
      <c r="I175" s="10">
        <f t="shared" ref="I175:I177" si="95">D175*1</f>
        <v>209</v>
      </c>
      <c r="J175" s="10">
        <f t="shared" ref="J175:J177" si="96">E175*2</f>
        <v>640</v>
      </c>
      <c r="K175" s="10">
        <f t="shared" ref="K175:K177" si="97">F175*3</f>
        <v>2211</v>
      </c>
      <c r="L175" s="10">
        <f t="shared" ref="L175:L177" si="98">G175*4</f>
        <v>9512</v>
      </c>
      <c r="M175" s="10">
        <f t="shared" ref="M175:M177" si="99">SUM(I175:L175)</f>
        <v>12572</v>
      </c>
      <c r="N175" s="28">
        <f t="shared" ref="N175:N177" si="100">M175/H175</f>
        <v>3.4500548847420416</v>
      </c>
      <c r="O175" s="61"/>
      <c r="P175" s="10">
        <v>5</v>
      </c>
      <c r="Q175" s="10">
        <v>13</v>
      </c>
      <c r="R175" s="10">
        <v>0</v>
      </c>
    </row>
    <row r="176" spans="1:20" ht="15" customHeight="1">
      <c r="A176" s="56"/>
      <c r="B176" s="3" t="s">
        <v>122</v>
      </c>
      <c r="C176" s="10">
        <v>63</v>
      </c>
      <c r="D176" s="13">
        <v>115</v>
      </c>
      <c r="E176" s="13">
        <v>176</v>
      </c>
      <c r="F176" s="13">
        <v>439</v>
      </c>
      <c r="G176" s="13">
        <v>1991</v>
      </c>
      <c r="H176" s="18">
        <f>SUM(D176:G176)</f>
        <v>2721</v>
      </c>
      <c r="I176" s="10">
        <f t="shared" si="95"/>
        <v>115</v>
      </c>
      <c r="J176" s="10">
        <f t="shared" si="96"/>
        <v>352</v>
      </c>
      <c r="K176" s="10">
        <f t="shared" si="97"/>
        <v>1317</v>
      </c>
      <c r="L176" s="10">
        <f t="shared" si="98"/>
        <v>7964</v>
      </c>
      <c r="M176" s="10">
        <f t="shared" si="99"/>
        <v>9748</v>
      </c>
      <c r="N176" s="28">
        <f t="shared" si="100"/>
        <v>3.5825064314590223</v>
      </c>
      <c r="O176" s="61"/>
      <c r="P176" s="10">
        <v>7</v>
      </c>
      <c r="Q176" s="10">
        <v>10</v>
      </c>
      <c r="R176" s="10">
        <v>0</v>
      </c>
    </row>
    <row r="177" spans="1:20">
      <c r="A177" s="56"/>
      <c r="B177" s="15" t="s">
        <v>154</v>
      </c>
      <c r="C177" s="17">
        <f>SUM(C174:C176)</f>
        <v>299</v>
      </c>
      <c r="D177" s="17">
        <f>SUM(D174:D176)</f>
        <v>670</v>
      </c>
      <c r="E177" s="17">
        <f>SUM(E174:E176)</f>
        <v>965</v>
      </c>
      <c r="F177" s="17">
        <f>SUM(F174:F176)</f>
        <v>2342</v>
      </c>
      <c r="G177" s="17">
        <f>SUM(G174:G176)</f>
        <v>8708</v>
      </c>
      <c r="H177" s="17">
        <f>SUM(D177:G177)</f>
        <v>12685</v>
      </c>
      <c r="I177" s="17">
        <f t="shared" si="95"/>
        <v>670</v>
      </c>
      <c r="J177" s="17">
        <f t="shared" si="96"/>
        <v>1930</v>
      </c>
      <c r="K177" s="17">
        <f t="shared" si="97"/>
        <v>7026</v>
      </c>
      <c r="L177" s="17">
        <f t="shared" si="98"/>
        <v>34832</v>
      </c>
      <c r="M177" s="17">
        <f t="shared" si="99"/>
        <v>44458</v>
      </c>
      <c r="N177" s="29">
        <f t="shared" si="100"/>
        <v>3.504769412692156</v>
      </c>
      <c r="O177" s="61"/>
      <c r="P177" s="17">
        <f>SUM(P174:P176)</f>
        <v>22</v>
      </c>
      <c r="Q177" s="17">
        <f>SUM(Q174:Q176)</f>
        <v>44</v>
      </c>
      <c r="R177" s="17">
        <f>SUM(R174:R176)</f>
        <v>0</v>
      </c>
    </row>
    <row r="178" spans="1:20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T178" s="35"/>
    </row>
    <row r="179" spans="1:20" ht="27" customHeight="1">
      <c r="A179" s="56" t="s">
        <v>123</v>
      </c>
      <c r="B179" s="4" t="s">
        <v>124</v>
      </c>
      <c r="C179" s="10">
        <v>459</v>
      </c>
      <c r="D179" s="13">
        <v>495</v>
      </c>
      <c r="E179" s="13">
        <v>738</v>
      </c>
      <c r="F179" s="13">
        <v>1617</v>
      </c>
      <c r="G179" s="13">
        <v>4467</v>
      </c>
      <c r="H179" s="18">
        <f t="shared" ref="H179:H184" si="101">SUM(D179:G179)</f>
        <v>7317</v>
      </c>
      <c r="I179" s="10">
        <f>D179*1</f>
        <v>495</v>
      </c>
      <c r="J179" s="10">
        <f>E179*2</f>
        <v>1476</v>
      </c>
      <c r="K179" s="10">
        <f>F179*3</f>
        <v>4851</v>
      </c>
      <c r="L179" s="10">
        <f>G179*4</f>
        <v>17868</v>
      </c>
      <c r="M179" s="10">
        <f>SUM(I179:L179)</f>
        <v>24690</v>
      </c>
      <c r="N179" s="28">
        <f>M179/H179</f>
        <v>3.3743337433374334</v>
      </c>
      <c r="O179" s="61">
        <f>SQRT((((1-N184)^2)*D184+((2-N184)^2)*E184+((3-N184)^2)*F184+((4-N184)^2)*G184)/H184)</f>
        <v>0.88302081206426508</v>
      </c>
      <c r="P179" s="10">
        <v>23</v>
      </c>
      <c r="Q179" s="10">
        <v>49</v>
      </c>
      <c r="R179" s="10">
        <v>1</v>
      </c>
    </row>
    <row r="180" spans="1:20" ht="15" customHeight="1">
      <c r="A180" s="56"/>
      <c r="B180" s="4" t="s">
        <v>24</v>
      </c>
      <c r="C180" s="10">
        <v>283</v>
      </c>
      <c r="D180" s="13">
        <v>145</v>
      </c>
      <c r="E180" s="13">
        <v>207</v>
      </c>
      <c r="F180" s="13">
        <v>817</v>
      </c>
      <c r="G180" s="13">
        <v>2928</v>
      </c>
      <c r="H180" s="18">
        <f t="shared" si="101"/>
        <v>4097</v>
      </c>
      <c r="I180" s="10">
        <f t="shared" ref="I180:I184" si="102">D180*1</f>
        <v>145</v>
      </c>
      <c r="J180" s="10">
        <f t="shared" ref="J180:J184" si="103">E180*2</f>
        <v>414</v>
      </c>
      <c r="K180" s="10">
        <f t="shared" ref="K180:K184" si="104">F180*3</f>
        <v>2451</v>
      </c>
      <c r="L180" s="10">
        <f t="shared" ref="L180:L184" si="105">G180*4</f>
        <v>11712</v>
      </c>
      <c r="M180" s="10">
        <f t="shared" ref="M180:M184" si="106">SUM(I180:L180)</f>
        <v>14722</v>
      </c>
      <c r="N180" s="28">
        <f t="shared" ref="N180:N184" si="107">M180/H180</f>
        <v>3.5933609958506225</v>
      </c>
      <c r="O180" s="61"/>
      <c r="P180" s="10">
        <v>12</v>
      </c>
      <c r="Q180" s="10">
        <v>22</v>
      </c>
      <c r="R180" s="10">
        <v>0</v>
      </c>
    </row>
    <row r="181" spans="1:20" ht="15" customHeight="1">
      <c r="A181" s="56"/>
      <c r="B181" s="4" t="s">
        <v>125</v>
      </c>
      <c r="C181" s="10">
        <v>588</v>
      </c>
      <c r="D181" s="13">
        <v>859</v>
      </c>
      <c r="E181" s="13">
        <v>815</v>
      </c>
      <c r="F181" s="13">
        <v>1602</v>
      </c>
      <c r="G181" s="13">
        <v>6540</v>
      </c>
      <c r="H181" s="18">
        <f t="shared" si="101"/>
        <v>9816</v>
      </c>
      <c r="I181" s="10">
        <f t="shared" si="102"/>
        <v>859</v>
      </c>
      <c r="J181" s="10">
        <f t="shared" si="103"/>
        <v>1630</v>
      </c>
      <c r="K181" s="10">
        <f t="shared" si="104"/>
        <v>4806</v>
      </c>
      <c r="L181" s="10">
        <f t="shared" si="105"/>
        <v>26160</v>
      </c>
      <c r="M181" s="10">
        <f t="shared" si="106"/>
        <v>33455</v>
      </c>
      <c r="N181" s="28">
        <f t="shared" si="107"/>
        <v>3.4082110839445803</v>
      </c>
      <c r="O181" s="61"/>
      <c r="P181" s="10">
        <v>24</v>
      </c>
      <c r="Q181" s="10">
        <v>31</v>
      </c>
      <c r="R181" s="10">
        <v>2</v>
      </c>
    </row>
    <row r="182" spans="1:20" ht="15" customHeight="1">
      <c r="A182" s="56"/>
      <c r="B182" s="4" t="s">
        <v>92</v>
      </c>
      <c r="C182" s="10">
        <v>425</v>
      </c>
      <c r="D182" s="13">
        <v>131</v>
      </c>
      <c r="E182" s="13">
        <v>294</v>
      </c>
      <c r="F182" s="13">
        <v>726</v>
      </c>
      <c r="G182" s="13">
        <v>3656</v>
      </c>
      <c r="H182" s="18">
        <f t="shared" si="101"/>
        <v>4807</v>
      </c>
      <c r="I182" s="10">
        <f t="shared" si="102"/>
        <v>131</v>
      </c>
      <c r="J182" s="10">
        <f t="shared" si="103"/>
        <v>588</v>
      </c>
      <c r="K182" s="10">
        <f t="shared" si="104"/>
        <v>2178</v>
      </c>
      <c r="L182" s="10">
        <f t="shared" si="105"/>
        <v>14624</v>
      </c>
      <c r="M182" s="10">
        <f t="shared" si="106"/>
        <v>17521</v>
      </c>
      <c r="N182" s="28">
        <f t="shared" si="107"/>
        <v>3.6448928645724985</v>
      </c>
      <c r="O182" s="61"/>
      <c r="P182" s="10">
        <v>29</v>
      </c>
      <c r="Q182" s="10">
        <v>15</v>
      </c>
      <c r="R182" s="10">
        <v>0</v>
      </c>
    </row>
    <row r="183" spans="1:20" ht="15" customHeight="1">
      <c r="A183" s="56"/>
      <c r="B183" s="4" t="s">
        <v>126</v>
      </c>
      <c r="C183" s="10">
        <v>170</v>
      </c>
      <c r="D183" s="13">
        <v>267</v>
      </c>
      <c r="E183" s="13">
        <v>363</v>
      </c>
      <c r="F183" s="13">
        <v>814</v>
      </c>
      <c r="G183" s="13">
        <v>3090</v>
      </c>
      <c r="H183" s="18">
        <f t="shared" si="101"/>
        <v>4534</v>
      </c>
      <c r="I183" s="10">
        <f t="shared" si="102"/>
        <v>267</v>
      </c>
      <c r="J183" s="10">
        <f t="shared" si="103"/>
        <v>726</v>
      </c>
      <c r="K183" s="10">
        <f t="shared" si="104"/>
        <v>2442</v>
      </c>
      <c r="L183" s="10">
        <f t="shared" si="105"/>
        <v>12360</v>
      </c>
      <c r="M183" s="10">
        <f t="shared" si="106"/>
        <v>15795</v>
      </c>
      <c r="N183" s="28">
        <f t="shared" si="107"/>
        <v>3.4836788707543009</v>
      </c>
      <c r="O183" s="61"/>
      <c r="P183" s="10">
        <v>16</v>
      </c>
      <c r="Q183" s="10">
        <v>19</v>
      </c>
      <c r="R183" s="10">
        <v>0</v>
      </c>
    </row>
    <row r="184" spans="1:20">
      <c r="A184" s="56"/>
      <c r="B184" s="15" t="s">
        <v>154</v>
      </c>
      <c r="C184" s="17">
        <f>SUM(C179:C183)</f>
        <v>1925</v>
      </c>
      <c r="D184" s="17">
        <f>SUM(D179:D183)</f>
        <v>1897</v>
      </c>
      <c r="E184" s="17">
        <f>SUM(E179:E183)</f>
        <v>2417</v>
      </c>
      <c r="F184" s="17">
        <f>SUM(F179:F183)</f>
        <v>5576</v>
      </c>
      <c r="G184" s="17">
        <f>SUM(G179:G183)</f>
        <v>20681</v>
      </c>
      <c r="H184" s="17">
        <f t="shared" si="101"/>
        <v>30571</v>
      </c>
      <c r="I184" s="17">
        <f t="shared" si="102"/>
        <v>1897</v>
      </c>
      <c r="J184" s="17">
        <f t="shared" si="103"/>
        <v>4834</v>
      </c>
      <c r="K184" s="17">
        <f t="shared" si="104"/>
        <v>16728</v>
      </c>
      <c r="L184" s="17">
        <f t="shared" si="105"/>
        <v>82724</v>
      </c>
      <c r="M184" s="17">
        <f t="shared" si="106"/>
        <v>106183</v>
      </c>
      <c r="N184" s="29">
        <f t="shared" si="107"/>
        <v>3.4733243923980242</v>
      </c>
      <c r="O184" s="61"/>
      <c r="P184" s="17">
        <f>SUM(P179:P183)</f>
        <v>104</v>
      </c>
      <c r="Q184" s="17">
        <f>SUM(Q179:Q183)</f>
        <v>136</v>
      </c>
      <c r="R184" s="17">
        <f>SUM(R179:R183)</f>
        <v>3</v>
      </c>
    </row>
    <row r="185" spans="1:20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T185" s="35"/>
    </row>
    <row r="186" spans="1:20" ht="18.75" customHeight="1">
      <c r="A186" s="56" t="s">
        <v>127</v>
      </c>
      <c r="B186" s="4" t="s">
        <v>128</v>
      </c>
      <c r="C186" s="10">
        <v>251</v>
      </c>
      <c r="D186" s="13">
        <v>128</v>
      </c>
      <c r="E186" s="13">
        <v>227</v>
      </c>
      <c r="F186" s="13">
        <v>677</v>
      </c>
      <c r="G186" s="13">
        <v>2797</v>
      </c>
      <c r="H186" s="18">
        <f>SUM(D186:G186)</f>
        <v>3829</v>
      </c>
      <c r="I186" s="10">
        <f>D186*1</f>
        <v>128</v>
      </c>
      <c r="J186" s="10">
        <f>E186*2</f>
        <v>454</v>
      </c>
      <c r="K186" s="10">
        <f>F186*3</f>
        <v>2031</v>
      </c>
      <c r="L186" s="10">
        <f>G186*4</f>
        <v>11188</v>
      </c>
      <c r="M186" s="10">
        <f>SUM(I186:L186)</f>
        <v>13801</v>
      </c>
      <c r="N186" s="28">
        <f>M186/H186</f>
        <v>3.6043353355967613</v>
      </c>
      <c r="O186" s="61">
        <f>SQRT((((1-N188)^2)*D188+((2-N188)^2)*E188+((3-N188)^2)*F188+((4-N188)^2)*G188)/H188)</f>
        <v>0.71625843771095832</v>
      </c>
      <c r="P186" s="10">
        <v>17</v>
      </c>
      <c r="Q186" s="10">
        <v>17</v>
      </c>
      <c r="R186" s="10">
        <v>0</v>
      </c>
    </row>
    <row r="187" spans="1:20" ht="24" customHeight="1">
      <c r="A187" s="56"/>
      <c r="B187" s="4" t="s">
        <v>129</v>
      </c>
      <c r="C187" s="10">
        <v>52</v>
      </c>
      <c r="D187" s="13">
        <v>79</v>
      </c>
      <c r="E187" s="13">
        <v>127</v>
      </c>
      <c r="F187" s="13">
        <v>458</v>
      </c>
      <c r="G187" s="13">
        <v>2392</v>
      </c>
      <c r="H187" s="18">
        <f>SUM(D187:G187)</f>
        <v>3056</v>
      </c>
      <c r="I187" s="10">
        <f t="shared" ref="I187:I188" si="108">D187*1</f>
        <v>79</v>
      </c>
      <c r="J187" s="10">
        <f t="shared" ref="J187:J188" si="109">E187*2</f>
        <v>254</v>
      </c>
      <c r="K187" s="10">
        <f t="shared" ref="K187:K188" si="110">F187*3</f>
        <v>1374</v>
      </c>
      <c r="L187" s="10">
        <f t="shared" ref="L187:L188" si="111">G187*4</f>
        <v>9568</v>
      </c>
      <c r="M187" s="10">
        <f t="shared" ref="M187:M188" si="112">SUM(I187:L187)</f>
        <v>11275</v>
      </c>
      <c r="N187" s="28">
        <f t="shared" ref="N187:N188" si="113">M187/H187</f>
        <v>3.6894633507853403</v>
      </c>
      <c r="O187" s="61"/>
      <c r="P187" s="10">
        <v>18</v>
      </c>
      <c r="Q187" s="10">
        <v>21</v>
      </c>
      <c r="R187" s="10">
        <v>0</v>
      </c>
    </row>
    <row r="188" spans="1:20">
      <c r="A188" s="56"/>
      <c r="B188" s="15" t="s">
        <v>154</v>
      </c>
      <c r="C188" s="17">
        <f>SUM(C186:C187)</f>
        <v>303</v>
      </c>
      <c r="D188" s="17">
        <f>SUM(D186:D187)</f>
        <v>207</v>
      </c>
      <c r="E188" s="17">
        <f>SUM(E186:E187)</f>
        <v>354</v>
      </c>
      <c r="F188" s="17">
        <f>SUM(F186:F187)</f>
        <v>1135</v>
      </c>
      <c r="G188" s="17">
        <f>SUM(G186:G187)</f>
        <v>5189</v>
      </c>
      <c r="H188" s="17">
        <f>SUM(D188:G188)</f>
        <v>6885</v>
      </c>
      <c r="I188" s="17">
        <f t="shared" si="108"/>
        <v>207</v>
      </c>
      <c r="J188" s="17">
        <f t="shared" si="109"/>
        <v>708</v>
      </c>
      <c r="K188" s="17">
        <f t="shared" si="110"/>
        <v>3405</v>
      </c>
      <c r="L188" s="17">
        <f t="shared" si="111"/>
        <v>20756</v>
      </c>
      <c r="M188" s="17">
        <f t="shared" si="112"/>
        <v>25076</v>
      </c>
      <c r="N188" s="29">
        <f t="shared" si="113"/>
        <v>3.6421205519244735</v>
      </c>
      <c r="O188" s="61"/>
      <c r="P188" s="17">
        <f>SUM(P186:P187)</f>
        <v>35</v>
      </c>
      <c r="Q188" s="17">
        <f>SUM(Q186:Q187)</f>
        <v>38</v>
      </c>
      <c r="R188" s="17">
        <f>SUM(R186:R187)</f>
        <v>0</v>
      </c>
    </row>
    <row r="189" spans="1:20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T189" s="35"/>
    </row>
    <row r="190" spans="1:20" ht="33.75" customHeight="1">
      <c r="A190" s="56" t="s">
        <v>150</v>
      </c>
      <c r="B190" s="4" t="s">
        <v>151</v>
      </c>
      <c r="C190" s="10">
        <v>139</v>
      </c>
      <c r="D190" s="13">
        <v>151</v>
      </c>
      <c r="E190" s="13">
        <v>228</v>
      </c>
      <c r="F190" s="13">
        <v>539</v>
      </c>
      <c r="G190" s="13">
        <v>2531</v>
      </c>
      <c r="H190" s="18">
        <f>SUM(D190:G190)</f>
        <v>3449</v>
      </c>
      <c r="I190" s="10">
        <f>D190*1</f>
        <v>151</v>
      </c>
      <c r="J190" s="10">
        <f>E190*2</f>
        <v>456</v>
      </c>
      <c r="K190" s="10">
        <f>F190*3</f>
        <v>1617</v>
      </c>
      <c r="L190" s="10">
        <f>G190*4</f>
        <v>10124</v>
      </c>
      <c r="M190" s="10">
        <f>SUM(I190:L190)</f>
        <v>12348</v>
      </c>
      <c r="N190" s="28">
        <f>M190/H190</f>
        <v>3.580168164685416</v>
      </c>
      <c r="O190" s="61">
        <f>SQRT((((1-N191)^2)*D191+((2-N191)^2)*E191+((3-N191)^2)*F191+((4-N191)^2)*G191)/H191)</f>
        <v>0.79904326352578237</v>
      </c>
      <c r="P190" s="10">
        <v>11</v>
      </c>
      <c r="Q190" s="10">
        <v>11</v>
      </c>
      <c r="R190" s="10">
        <v>0</v>
      </c>
    </row>
    <row r="191" spans="1:20" ht="21" customHeight="1">
      <c r="A191" s="56"/>
      <c r="B191" s="15" t="s">
        <v>154</v>
      </c>
      <c r="C191" s="17">
        <f>SUM(C190)</f>
        <v>139</v>
      </c>
      <c r="D191" s="17">
        <f>SUM(D190)</f>
        <v>151</v>
      </c>
      <c r="E191" s="17">
        <f>SUM(E190)</f>
        <v>228</v>
      </c>
      <c r="F191" s="17">
        <f>SUM(F190)</f>
        <v>539</v>
      </c>
      <c r="G191" s="17">
        <f>SUM(G190)</f>
        <v>2531</v>
      </c>
      <c r="H191" s="17">
        <f>SUM(D191:G191)</f>
        <v>3449</v>
      </c>
      <c r="I191" s="17">
        <f>D191*1</f>
        <v>151</v>
      </c>
      <c r="J191" s="17">
        <f>E191*2</f>
        <v>456</v>
      </c>
      <c r="K191" s="17">
        <f>F191*3</f>
        <v>1617</v>
      </c>
      <c r="L191" s="17">
        <f>G191*4</f>
        <v>10124</v>
      </c>
      <c r="M191" s="17">
        <f>SUM(I191:L191)</f>
        <v>12348</v>
      </c>
      <c r="N191" s="29">
        <f>M191/H191</f>
        <v>3.580168164685416</v>
      </c>
      <c r="O191" s="61"/>
      <c r="P191" s="17">
        <f>SUM(P190)</f>
        <v>11</v>
      </c>
      <c r="Q191" s="17">
        <f>SUM(Q190)</f>
        <v>11</v>
      </c>
      <c r="R191" s="17">
        <f>SUM(R190)</f>
        <v>0</v>
      </c>
    </row>
    <row r="192" spans="1:20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T192" s="35"/>
    </row>
    <row r="193" spans="1:20" ht="15" customHeight="1">
      <c r="A193" s="56" t="s">
        <v>166</v>
      </c>
      <c r="B193" s="3" t="s">
        <v>92</v>
      </c>
      <c r="C193" s="10">
        <v>335</v>
      </c>
      <c r="D193" s="13">
        <v>106</v>
      </c>
      <c r="E193" s="13">
        <v>193</v>
      </c>
      <c r="F193" s="13">
        <v>393</v>
      </c>
      <c r="G193" s="13">
        <v>2141</v>
      </c>
      <c r="H193" s="18">
        <f>SUM(D193:G193)</f>
        <v>2833</v>
      </c>
      <c r="I193" s="10">
        <f>D193*1</f>
        <v>106</v>
      </c>
      <c r="J193" s="10">
        <f>E193*2</f>
        <v>386</v>
      </c>
      <c r="K193" s="10">
        <f>F193*3</f>
        <v>1179</v>
      </c>
      <c r="L193" s="10">
        <f>G193*4</f>
        <v>8564</v>
      </c>
      <c r="M193" s="10">
        <f>SUM(I193:L193)</f>
        <v>10235</v>
      </c>
      <c r="N193" s="28">
        <f>M193/H193</f>
        <v>3.6127779738792798</v>
      </c>
      <c r="O193" s="61">
        <f>SQRT((((1-N197)^2)*D197+((2-N197)^2)*E197+((3-N197)^2)*F197+((4-N197)^2)*G197)/H197)</f>
        <v>0.88953458340304326</v>
      </c>
      <c r="P193" s="10">
        <v>0</v>
      </c>
      <c r="Q193" s="10">
        <v>0</v>
      </c>
      <c r="R193" s="10">
        <v>0</v>
      </c>
    </row>
    <row r="194" spans="1:20" ht="15" customHeight="1">
      <c r="A194" s="56"/>
      <c r="B194" s="3" t="s">
        <v>130</v>
      </c>
      <c r="C194" s="10">
        <v>30</v>
      </c>
      <c r="D194" s="13">
        <v>103</v>
      </c>
      <c r="E194" s="13">
        <v>97</v>
      </c>
      <c r="F194" s="13">
        <v>222</v>
      </c>
      <c r="G194" s="13">
        <v>1072</v>
      </c>
      <c r="H194" s="18">
        <f>SUM(D194:G194)</f>
        <v>1494</v>
      </c>
      <c r="I194" s="10">
        <f>D194*1</f>
        <v>103</v>
      </c>
      <c r="J194" s="10">
        <f>E194*2</f>
        <v>194</v>
      </c>
      <c r="K194" s="10">
        <f>F194*3</f>
        <v>666</v>
      </c>
      <c r="L194" s="10">
        <f>G194*4</f>
        <v>4288</v>
      </c>
      <c r="M194" s="10">
        <f>SUM(J194:L194)</f>
        <v>5148</v>
      </c>
      <c r="N194" s="28">
        <f>M194/H194</f>
        <v>3.4457831325301207</v>
      </c>
      <c r="O194" s="61"/>
      <c r="P194" s="10">
        <v>0</v>
      </c>
      <c r="Q194" s="10">
        <v>0</v>
      </c>
      <c r="R194" s="10">
        <v>0</v>
      </c>
    </row>
    <row r="195" spans="1:20" ht="15" customHeight="1">
      <c r="A195" s="56"/>
      <c r="B195" s="3" t="s">
        <v>131</v>
      </c>
      <c r="C195" s="10">
        <v>213</v>
      </c>
      <c r="D195" s="13">
        <v>298</v>
      </c>
      <c r="E195" s="13">
        <v>287</v>
      </c>
      <c r="F195" s="13">
        <v>750</v>
      </c>
      <c r="G195" s="13">
        <v>3024</v>
      </c>
      <c r="H195" s="18">
        <f>SUM(D195:G195)</f>
        <v>4359</v>
      </c>
      <c r="I195" s="10">
        <f>D195*1</f>
        <v>298</v>
      </c>
      <c r="J195" s="10">
        <f t="shared" ref="J195:J197" si="114">E195*2</f>
        <v>574</v>
      </c>
      <c r="K195" s="10">
        <f>F195*3</f>
        <v>2250</v>
      </c>
      <c r="L195" s="10">
        <f>G195*4</f>
        <v>12096</v>
      </c>
      <c r="M195" s="10">
        <f>SUM(J195:L195)</f>
        <v>14920</v>
      </c>
      <c r="N195" s="28">
        <f t="shared" ref="N195:N197" si="115">M195/H195</f>
        <v>3.4228033952741455</v>
      </c>
      <c r="O195" s="61"/>
      <c r="P195" s="10">
        <v>0</v>
      </c>
      <c r="Q195" s="10">
        <v>0</v>
      </c>
      <c r="R195" s="10">
        <v>0</v>
      </c>
    </row>
    <row r="196" spans="1:20" ht="15" customHeight="1">
      <c r="A196" s="56"/>
      <c r="B196" s="3" t="s">
        <v>132</v>
      </c>
      <c r="C196" s="10">
        <v>183</v>
      </c>
      <c r="D196" s="13">
        <v>214</v>
      </c>
      <c r="E196" s="13">
        <v>194</v>
      </c>
      <c r="F196" s="13">
        <v>503</v>
      </c>
      <c r="G196" s="13">
        <v>1330</v>
      </c>
      <c r="H196" s="18">
        <f>SUM(D196:G196)</f>
        <v>2241</v>
      </c>
      <c r="I196" s="10">
        <f>D196*1</f>
        <v>214</v>
      </c>
      <c r="J196" s="10">
        <f t="shared" si="114"/>
        <v>388</v>
      </c>
      <c r="K196" s="10">
        <f>F196*3</f>
        <v>1509</v>
      </c>
      <c r="L196" s="10">
        <f>G196*4</f>
        <v>5320</v>
      </c>
      <c r="M196" s="10">
        <f>SUM(J196:L196)</f>
        <v>7217</v>
      </c>
      <c r="N196" s="28">
        <f t="shared" si="115"/>
        <v>3.220437304774654</v>
      </c>
      <c r="O196" s="61"/>
      <c r="P196" s="10">
        <v>0</v>
      </c>
      <c r="Q196" s="10">
        <v>0</v>
      </c>
      <c r="R196" s="10">
        <v>0</v>
      </c>
    </row>
    <row r="197" spans="1:20">
      <c r="A197" s="56"/>
      <c r="B197" s="15" t="s">
        <v>154</v>
      </c>
      <c r="C197" s="17">
        <f>SUM(C193:C196)</f>
        <v>761</v>
      </c>
      <c r="D197" s="17">
        <f>SUM(D193:D196)</f>
        <v>721</v>
      </c>
      <c r="E197" s="17">
        <f>SUM(E193:E196)</f>
        <v>771</v>
      </c>
      <c r="F197" s="17">
        <f>SUM(F193:F196)</f>
        <v>1868</v>
      </c>
      <c r="G197" s="17">
        <f>SUM(G193:G196)</f>
        <v>7567</v>
      </c>
      <c r="H197" s="17">
        <f>SUM(D197:G197)</f>
        <v>10927</v>
      </c>
      <c r="I197" s="17">
        <f>D197*1</f>
        <v>721</v>
      </c>
      <c r="J197" s="17">
        <f t="shared" si="114"/>
        <v>1542</v>
      </c>
      <c r="K197" s="17">
        <f>F197*3</f>
        <v>5604</v>
      </c>
      <c r="L197" s="17">
        <f>G197*4</f>
        <v>30268</v>
      </c>
      <c r="M197" s="17">
        <f>SUM(J197:L197)</f>
        <v>37414</v>
      </c>
      <c r="N197" s="29">
        <f t="shared" si="115"/>
        <v>3.4239956072114945</v>
      </c>
      <c r="O197" s="61"/>
      <c r="P197" s="17">
        <v>0</v>
      </c>
      <c r="Q197" s="17">
        <v>0</v>
      </c>
      <c r="R197" s="17">
        <v>0</v>
      </c>
    </row>
    <row r="198" spans="1:20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T198" s="35"/>
    </row>
    <row r="199" spans="1:20" ht="15" customHeight="1">
      <c r="A199" s="56" t="s">
        <v>161</v>
      </c>
      <c r="B199" s="4" t="s">
        <v>133</v>
      </c>
      <c r="C199" s="10">
        <v>202</v>
      </c>
      <c r="D199" s="13">
        <v>103</v>
      </c>
      <c r="E199" s="13">
        <v>142</v>
      </c>
      <c r="F199" s="13">
        <v>446</v>
      </c>
      <c r="G199" s="13">
        <v>2515</v>
      </c>
      <c r="H199" s="18">
        <f>SUM(D199:G199)</f>
        <v>3206</v>
      </c>
      <c r="I199" s="10">
        <f>D199*1</f>
        <v>103</v>
      </c>
      <c r="J199" s="10">
        <f>E199*2</f>
        <v>284</v>
      </c>
      <c r="K199" s="10">
        <f>F199*3</f>
        <v>1338</v>
      </c>
      <c r="L199" s="10">
        <f>G199*4</f>
        <v>10060</v>
      </c>
      <c r="M199" s="10">
        <f>SUM(I199:L199)</f>
        <v>11785</v>
      </c>
      <c r="N199" s="28">
        <f>M199/H199</f>
        <v>3.6759201497192762</v>
      </c>
      <c r="O199" s="61">
        <f>SQRT((((1-N201)^2)*D201+((2-N201)^2)*E201+((3-N201)^2)*F201+((4-N201)^2)*G201)/H201)</f>
        <v>0.7649661474132704</v>
      </c>
      <c r="P199" s="10">
        <v>6</v>
      </c>
      <c r="Q199" s="10">
        <v>21</v>
      </c>
      <c r="R199" s="10">
        <v>0</v>
      </c>
    </row>
    <row r="200" spans="1:20" ht="18" customHeight="1">
      <c r="A200" s="56"/>
      <c r="B200" s="4" t="s">
        <v>134</v>
      </c>
      <c r="C200" s="10">
        <v>28</v>
      </c>
      <c r="D200" s="13">
        <v>107</v>
      </c>
      <c r="E200" s="13">
        <v>185</v>
      </c>
      <c r="F200" s="13">
        <v>341</v>
      </c>
      <c r="G200" s="13">
        <v>1631</v>
      </c>
      <c r="H200" s="18">
        <f>SUM(D200:G200)</f>
        <v>2264</v>
      </c>
      <c r="I200" s="10">
        <f>D200*1</f>
        <v>107</v>
      </c>
      <c r="J200" s="10">
        <f t="shared" ref="J200:J201" si="116">E200*2</f>
        <v>370</v>
      </c>
      <c r="K200" s="10">
        <f t="shared" ref="K200:K201" si="117">F200*3</f>
        <v>1023</v>
      </c>
      <c r="L200" s="10">
        <f t="shared" ref="L200:L201" si="118">G200*4</f>
        <v>6524</v>
      </c>
      <c r="M200" s="10">
        <f>SUM(I200:L200)</f>
        <v>8024</v>
      </c>
      <c r="N200" s="28">
        <f t="shared" ref="N200:N201" si="119">M200/H200</f>
        <v>3.5441696113074204</v>
      </c>
      <c r="O200" s="61"/>
      <c r="P200" s="10">
        <v>14</v>
      </c>
      <c r="Q200" s="10">
        <v>24</v>
      </c>
      <c r="R200" s="10">
        <v>0</v>
      </c>
    </row>
    <row r="201" spans="1:20">
      <c r="A201" s="56"/>
      <c r="B201" s="15" t="s">
        <v>154</v>
      </c>
      <c r="C201" s="17">
        <f>SUM(C199:C200)</f>
        <v>230</v>
      </c>
      <c r="D201" s="17">
        <f>SUM(D199:D200)</f>
        <v>210</v>
      </c>
      <c r="E201" s="17">
        <f>SUM(E199:E200)</f>
        <v>327</v>
      </c>
      <c r="F201" s="17">
        <f>SUM(F199:F200)</f>
        <v>787</v>
      </c>
      <c r="G201" s="17">
        <f>SUM(G199:G200)</f>
        <v>4146</v>
      </c>
      <c r="H201" s="17">
        <f>SUM(D201:G201)</f>
        <v>5470</v>
      </c>
      <c r="I201" s="17">
        <f>D201*1</f>
        <v>210</v>
      </c>
      <c r="J201" s="17">
        <f t="shared" si="116"/>
        <v>654</v>
      </c>
      <c r="K201" s="17">
        <f t="shared" si="117"/>
        <v>2361</v>
      </c>
      <c r="L201" s="17">
        <f t="shared" si="118"/>
        <v>16584</v>
      </c>
      <c r="M201" s="17">
        <f>SUM(I201:L201)</f>
        <v>19809</v>
      </c>
      <c r="N201" s="29">
        <f t="shared" si="119"/>
        <v>3.6213893967093238</v>
      </c>
      <c r="O201" s="61"/>
      <c r="P201" s="17">
        <f>SUM(P199:P200)</f>
        <v>20</v>
      </c>
      <c r="Q201" s="17">
        <f>SUM(Q199:Q200)</f>
        <v>45</v>
      </c>
      <c r="R201" s="17">
        <f>SUM(R199:R200)</f>
        <v>0</v>
      </c>
    </row>
    <row r="202" spans="1:20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T202" s="35"/>
    </row>
    <row r="203" spans="1:20" ht="18.75" customHeight="1">
      <c r="A203" s="56" t="s">
        <v>135</v>
      </c>
      <c r="B203" s="4" t="s">
        <v>136</v>
      </c>
      <c r="C203" s="10">
        <v>218</v>
      </c>
      <c r="D203" s="13">
        <v>216</v>
      </c>
      <c r="E203" s="13">
        <v>200</v>
      </c>
      <c r="F203" s="13">
        <v>591</v>
      </c>
      <c r="G203" s="13">
        <v>3071</v>
      </c>
      <c r="H203" s="18">
        <f>SUM(D203:G203)</f>
        <v>4078</v>
      </c>
      <c r="I203" s="10">
        <f>D203*1</f>
        <v>216</v>
      </c>
      <c r="J203" s="10">
        <f>E203*2</f>
        <v>400</v>
      </c>
      <c r="K203" s="10">
        <f>F203*3</f>
        <v>1773</v>
      </c>
      <c r="L203" s="10">
        <f>G203*4</f>
        <v>12284</v>
      </c>
      <c r="M203" s="10">
        <f>SUM(I203:L203)</f>
        <v>14673</v>
      </c>
      <c r="N203" s="28">
        <f>M203/H203</f>
        <v>3.5980872976949483</v>
      </c>
      <c r="O203" s="57">
        <f>SQRT((((1-N205)^2)*D205+((2-N205)^2)*E205+((3-N205)^2)*F205+((4-N205)^2)*G205)/H205)</f>
        <v>0.82996841294797408</v>
      </c>
      <c r="P203" s="10">
        <v>24</v>
      </c>
      <c r="Q203" s="10">
        <v>11</v>
      </c>
      <c r="R203" s="10">
        <v>1</v>
      </c>
    </row>
    <row r="204" spans="1:20" ht="24.75" customHeight="1">
      <c r="A204" s="56"/>
      <c r="B204" s="4" t="s">
        <v>140</v>
      </c>
      <c r="C204" s="10">
        <v>410</v>
      </c>
      <c r="D204" s="13">
        <v>294</v>
      </c>
      <c r="E204" s="13">
        <v>361</v>
      </c>
      <c r="F204" s="13">
        <v>916</v>
      </c>
      <c r="G204" s="13">
        <v>3803</v>
      </c>
      <c r="H204" s="18">
        <f>SUM(D204:G204)</f>
        <v>5374</v>
      </c>
      <c r="I204" s="10">
        <f>D204*1</f>
        <v>294</v>
      </c>
      <c r="J204" s="10">
        <f>E204*2</f>
        <v>722</v>
      </c>
      <c r="K204" s="10">
        <f>F204*3</f>
        <v>2748</v>
      </c>
      <c r="L204" s="10">
        <f>G204*4</f>
        <v>15212</v>
      </c>
      <c r="M204" s="10">
        <f>SUM(I204:L204)</f>
        <v>18976</v>
      </c>
      <c r="N204" s="28">
        <f>M204/H204</f>
        <v>3.5310755489393375</v>
      </c>
      <c r="O204" s="58"/>
      <c r="P204" s="10">
        <v>30</v>
      </c>
      <c r="Q204" s="10">
        <v>13</v>
      </c>
      <c r="R204" s="10">
        <v>0</v>
      </c>
    </row>
    <row r="205" spans="1:20">
      <c r="A205" s="56"/>
      <c r="B205" s="15" t="s">
        <v>154</v>
      </c>
      <c r="C205" s="17">
        <f>SUM(C203:C204)</f>
        <v>628</v>
      </c>
      <c r="D205" s="17">
        <f>SUM(D203:D204)</f>
        <v>510</v>
      </c>
      <c r="E205" s="17">
        <f>SUM(E203:E204)</f>
        <v>561</v>
      </c>
      <c r="F205" s="17">
        <f>SUM(F203:F204)</f>
        <v>1507</v>
      </c>
      <c r="G205" s="17">
        <f>SUM(G203:G204)</f>
        <v>6874</v>
      </c>
      <c r="H205" s="17">
        <f>SUM(D205:G205)</f>
        <v>9452</v>
      </c>
      <c r="I205" s="17">
        <f>D205*1</f>
        <v>510</v>
      </c>
      <c r="J205" s="17">
        <f>E205*2</f>
        <v>1122</v>
      </c>
      <c r="K205" s="17">
        <f>F205*3</f>
        <v>4521</v>
      </c>
      <c r="L205" s="17">
        <f>G205*4</f>
        <v>27496</v>
      </c>
      <c r="M205" s="17">
        <f>SUM(I205:L205)</f>
        <v>33649</v>
      </c>
      <c r="N205" s="29">
        <f t="shared" ref="N205" si="120">M205/H205</f>
        <v>3.5599873042742276</v>
      </c>
      <c r="O205" s="59"/>
      <c r="P205" s="17">
        <f>SUM(P203:P204)</f>
        <v>54</v>
      </c>
      <c r="Q205" s="17">
        <f>SUM(Q203:Q204)</f>
        <v>24</v>
      </c>
      <c r="R205" s="17">
        <f>SUM(R203:R204)</f>
        <v>1</v>
      </c>
    </row>
    <row r="206" spans="1:20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T206" s="40"/>
    </row>
    <row r="208" spans="1:20" ht="27.75" customHeight="1">
      <c r="A208" s="76" t="s">
        <v>168</v>
      </c>
      <c r="B208" s="77"/>
      <c r="C208" s="77"/>
      <c r="D208" s="77"/>
      <c r="E208" s="77"/>
      <c r="F208" s="77"/>
    </row>
    <row r="209" spans="1:20" ht="21.75" customHeight="1">
      <c r="A209" s="76"/>
      <c r="B209" s="77"/>
      <c r="C209" s="77"/>
      <c r="D209" s="77"/>
      <c r="E209" s="77"/>
      <c r="F209" s="77"/>
    </row>
    <row r="210" spans="1:20">
      <c r="D210" s="26"/>
      <c r="E210" s="26"/>
      <c r="F210" s="26"/>
      <c r="G210" s="26"/>
      <c r="T210" s="41"/>
    </row>
  </sheetData>
  <mergeCells count="128">
    <mergeCell ref="O124:O128"/>
    <mergeCell ref="A208:F209"/>
    <mergeCell ref="A132:R132"/>
    <mergeCell ref="A129:R129"/>
    <mergeCell ref="A146:A147"/>
    <mergeCell ref="A156:A163"/>
    <mergeCell ref="A27:R27"/>
    <mergeCell ref="A192:R192"/>
    <mergeCell ref="A206:R206"/>
    <mergeCell ref="A190:A191"/>
    <mergeCell ref="A25:A26"/>
    <mergeCell ref="O51:O55"/>
    <mergeCell ref="O190:O191"/>
    <mergeCell ref="O25:O26"/>
    <mergeCell ref="A33:A37"/>
    <mergeCell ref="A51:A55"/>
    <mergeCell ref="A38:R38"/>
    <mergeCell ref="A56:R56"/>
    <mergeCell ref="A189:R189"/>
    <mergeCell ref="A186:A188"/>
    <mergeCell ref="A45:R45"/>
    <mergeCell ref="A50:R50"/>
    <mergeCell ref="A73:R73"/>
    <mergeCell ref="A70:R70"/>
    <mergeCell ref="A64:R64"/>
    <mergeCell ref="A60:R60"/>
    <mergeCell ref="A155:R155"/>
    <mergeCell ref="O108:O109"/>
    <mergeCell ref="O111:O114"/>
    <mergeCell ref="O116:O117"/>
    <mergeCell ref="O119:O122"/>
    <mergeCell ref="A124:A128"/>
    <mergeCell ref="A130:A131"/>
    <mergeCell ref="O93:O97"/>
    <mergeCell ref="A119:A122"/>
    <mergeCell ref="A116:A117"/>
    <mergeCell ref="A102:A103"/>
    <mergeCell ref="A123:R123"/>
    <mergeCell ref="A118:R118"/>
    <mergeCell ref="A115:R115"/>
    <mergeCell ref="O130:O131"/>
    <mergeCell ref="O133:O138"/>
    <mergeCell ref="O140:O144"/>
    <mergeCell ref="O146:O147"/>
    <mergeCell ref="A133:A138"/>
    <mergeCell ref="A140:A144"/>
    <mergeCell ref="A149:A154"/>
    <mergeCell ref="A148:R148"/>
    <mergeCell ref="A145:R145"/>
    <mergeCell ref="A139:R139"/>
    <mergeCell ref="O42:O44"/>
    <mergeCell ref="A41:R41"/>
    <mergeCell ref="A93:A97"/>
    <mergeCell ref="A99:A100"/>
    <mergeCell ref="A92:R92"/>
    <mergeCell ref="A98:R98"/>
    <mergeCell ref="A105:A106"/>
    <mergeCell ref="A108:A109"/>
    <mergeCell ref="A111:A114"/>
    <mergeCell ref="A110:R110"/>
    <mergeCell ref="A107:R107"/>
    <mergeCell ref="A104:R104"/>
    <mergeCell ref="A86:A91"/>
    <mergeCell ref="A65:A69"/>
    <mergeCell ref="A78:R78"/>
    <mergeCell ref="A71:A72"/>
    <mergeCell ref="A74:A77"/>
    <mergeCell ref="A1:R2"/>
    <mergeCell ref="A15:A23"/>
    <mergeCell ref="A28:A31"/>
    <mergeCell ref="A39:A40"/>
    <mergeCell ref="A42:A44"/>
    <mergeCell ref="P4:R4"/>
    <mergeCell ref="A9:R9"/>
    <mergeCell ref="A14:R14"/>
    <mergeCell ref="A24:R24"/>
    <mergeCell ref="A32:R32"/>
    <mergeCell ref="A5:B5"/>
    <mergeCell ref="A6:A8"/>
    <mergeCell ref="A10:A13"/>
    <mergeCell ref="A3:R3"/>
    <mergeCell ref="O6:O8"/>
    <mergeCell ref="O10:O13"/>
    <mergeCell ref="O15:O23"/>
    <mergeCell ref="O28:O31"/>
    <mergeCell ref="O39:O40"/>
    <mergeCell ref="O33:O37"/>
    <mergeCell ref="O149:O154"/>
    <mergeCell ref="O156:O163"/>
    <mergeCell ref="O165:O168"/>
    <mergeCell ref="O170:O172"/>
    <mergeCell ref="A202:R202"/>
    <mergeCell ref="A198:R198"/>
    <mergeCell ref="A46:A49"/>
    <mergeCell ref="A57:A59"/>
    <mergeCell ref="A61:A63"/>
    <mergeCell ref="O86:O91"/>
    <mergeCell ref="O79:O84"/>
    <mergeCell ref="O74:O77"/>
    <mergeCell ref="O105:O106"/>
    <mergeCell ref="O102:O103"/>
    <mergeCell ref="O99:O100"/>
    <mergeCell ref="O46:O49"/>
    <mergeCell ref="A101:R101"/>
    <mergeCell ref="A85:R85"/>
    <mergeCell ref="A79:A84"/>
    <mergeCell ref="O57:O59"/>
    <mergeCell ref="O61:O63"/>
    <mergeCell ref="O71:O72"/>
    <mergeCell ref="O65:O69"/>
    <mergeCell ref="A203:A205"/>
    <mergeCell ref="O203:O205"/>
    <mergeCell ref="A173:R173"/>
    <mergeCell ref="A169:R169"/>
    <mergeCell ref="A164:R164"/>
    <mergeCell ref="A185:R185"/>
    <mergeCell ref="A178:R178"/>
    <mergeCell ref="A174:A177"/>
    <mergeCell ref="A179:A184"/>
    <mergeCell ref="O174:O177"/>
    <mergeCell ref="O179:O184"/>
    <mergeCell ref="A165:A168"/>
    <mergeCell ref="A193:A197"/>
    <mergeCell ref="A199:A201"/>
    <mergeCell ref="O186:O188"/>
    <mergeCell ref="O193:O197"/>
    <mergeCell ref="O199:O201"/>
    <mergeCell ref="A170:A172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fórmulas</vt:lpstr>
      <vt:lpstr>Plan3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Xz</cp:lastModifiedBy>
  <dcterms:created xsi:type="dcterms:W3CDTF">2018-04-04T17:28:26Z</dcterms:created>
  <dcterms:modified xsi:type="dcterms:W3CDTF">2018-05-22T18:53:10Z</dcterms:modified>
</cp:coreProperties>
</file>